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-AKCE seznam\ROZPOČTY 2023\TPS - Ondra Pavlica\Stomatologie\"/>
    </mc:Choice>
  </mc:AlternateContent>
  <xr:revisionPtr revIDLastSave="0" documentId="8_{13AD035F-4F58-4C85-8D61-97C578D75562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 D.1.4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D.1.4. Pol'!$A$1:$Y$99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G42" i="1"/>
  <c r="F42" i="1"/>
  <c r="G41" i="1"/>
  <c r="F41" i="1"/>
  <c r="G39" i="1"/>
  <c r="F39" i="1"/>
  <c r="G98" i="12"/>
  <c r="V8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2" i="12"/>
  <c r="I12" i="12"/>
  <c r="I11" i="12" s="1"/>
  <c r="K12" i="12"/>
  <c r="M12" i="12"/>
  <c r="O12" i="12"/>
  <c r="O11" i="12" s="1"/>
  <c r="Q12" i="12"/>
  <c r="V12" i="12"/>
  <c r="V11" i="12" s="1"/>
  <c r="G17" i="12"/>
  <c r="I17" i="12"/>
  <c r="K17" i="12"/>
  <c r="M17" i="12"/>
  <c r="O17" i="12"/>
  <c r="Q17" i="12"/>
  <c r="Q11" i="12" s="1"/>
  <c r="V17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AF98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K11" i="12" s="1"/>
  <c r="O27" i="12"/>
  <c r="Q27" i="12"/>
  <c r="V27" i="12"/>
  <c r="G28" i="12"/>
  <c r="I28" i="12"/>
  <c r="K28" i="12"/>
  <c r="M28" i="12"/>
  <c r="O28" i="12"/>
  <c r="Q28" i="12"/>
  <c r="V28" i="12"/>
  <c r="G30" i="12"/>
  <c r="I30" i="12"/>
  <c r="I29" i="12" s="1"/>
  <c r="K30" i="12"/>
  <c r="M30" i="12"/>
  <c r="O30" i="12"/>
  <c r="Q30" i="12"/>
  <c r="Q29" i="12" s="1"/>
  <c r="V30" i="12"/>
  <c r="V29" i="12" s="1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K29" i="12" s="1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O29" i="12" s="1"/>
  <c r="Q38" i="12"/>
  <c r="V38" i="12"/>
  <c r="G41" i="12"/>
  <c r="M41" i="12" s="1"/>
  <c r="I41" i="12"/>
  <c r="I40" i="12" s="1"/>
  <c r="K41" i="12"/>
  <c r="K40" i="12" s="1"/>
  <c r="O41" i="12"/>
  <c r="O40" i="12" s="1"/>
  <c r="Q41" i="12"/>
  <c r="V41" i="12"/>
  <c r="V40" i="12" s="1"/>
  <c r="G42" i="12"/>
  <c r="I42" i="12"/>
  <c r="K42" i="12"/>
  <c r="M42" i="12"/>
  <c r="O42" i="12"/>
  <c r="Q42" i="12"/>
  <c r="V42" i="12"/>
  <c r="G43" i="12"/>
  <c r="G40" i="12" s="1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G49" i="12"/>
  <c r="M49" i="12" s="1"/>
  <c r="I49" i="12"/>
  <c r="K49" i="12"/>
  <c r="O49" i="12"/>
  <c r="Q49" i="12"/>
  <c r="V49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Q40" i="12" s="1"/>
  <c r="V56" i="12"/>
  <c r="G57" i="12"/>
  <c r="M57" i="12" s="1"/>
  <c r="I57" i="12"/>
  <c r="K57" i="12"/>
  <c r="O57" i="12"/>
  <c r="Q57" i="12"/>
  <c r="V57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G64" i="12" s="1"/>
  <c r="I65" i="12"/>
  <c r="K65" i="12"/>
  <c r="K64" i="12" s="1"/>
  <c r="O65" i="12"/>
  <c r="O64" i="12" s="1"/>
  <c r="Q65" i="12"/>
  <c r="Q64" i="12" s="1"/>
  <c r="V65" i="12"/>
  <c r="G66" i="12"/>
  <c r="M66" i="12" s="1"/>
  <c r="I66" i="12"/>
  <c r="K66" i="12"/>
  <c r="O66" i="12"/>
  <c r="Q66" i="12"/>
  <c r="V66" i="12"/>
  <c r="G68" i="12"/>
  <c r="I68" i="12"/>
  <c r="I64" i="12" s="1"/>
  <c r="K68" i="12"/>
  <c r="M68" i="12"/>
  <c r="O68" i="12"/>
  <c r="Q68" i="12"/>
  <c r="V68" i="12"/>
  <c r="V64" i="12" s="1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3" i="12"/>
  <c r="I73" i="12"/>
  <c r="I72" i="12" s="1"/>
  <c r="K73" i="12"/>
  <c r="M73" i="12"/>
  <c r="O73" i="12"/>
  <c r="O72" i="12" s="1"/>
  <c r="Q73" i="12"/>
  <c r="V73" i="12"/>
  <c r="V72" i="12" s="1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Q72" i="12" s="1"/>
  <c r="V77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7" i="12"/>
  <c r="M87" i="12" s="1"/>
  <c r="I87" i="12"/>
  <c r="K87" i="12"/>
  <c r="K72" i="12" s="1"/>
  <c r="O87" i="12"/>
  <c r="Q87" i="12"/>
  <c r="V87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/>
  <c r="Q93" i="12"/>
  <c r="G94" i="12"/>
  <c r="I94" i="12"/>
  <c r="I93" i="12" s="1"/>
  <c r="K94" i="12"/>
  <c r="K93" i="12" s="1"/>
  <c r="M94" i="12"/>
  <c r="O94" i="12"/>
  <c r="O93" i="12" s="1"/>
  <c r="Q94" i="12"/>
  <c r="V94" i="12"/>
  <c r="V93" i="12" s="1"/>
  <c r="AE98" i="12"/>
  <c r="I20" i="1"/>
  <c r="I19" i="1"/>
  <c r="I18" i="1"/>
  <c r="I17" i="1"/>
  <c r="I16" i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60" i="1" l="1"/>
  <c r="J59" i="1" s="1"/>
  <c r="A26" i="1"/>
  <c r="G26" i="1"/>
  <c r="G28" i="1"/>
  <c r="G23" i="1"/>
  <c r="M72" i="12"/>
  <c r="M40" i="12"/>
  <c r="M29" i="12"/>
  <c r="M11" i="12"/>
  <c r="M65" i="12"/>
  <c r="M64" i="12" s="1"/>
  <c r="G72" i="12"/>
  <c r="G11" i="12"/>
  <c r="G29" i="12"/>
  <c r="M43" i="12"/>
  <c r="M24" i="12"/>
  <c r="M9" i="12"/>
  <c r="M8" i="12" s="1"/>
  <c r="I21" i="1"/>
  <c r="J57" i="1"/>
  <c r="J54" i="1"/>
  <c r="J53" i="1"/>
  <c r="J58" i="1"/>
  <c r="J56" i="1"/>
  <c r="J55" i="1"/>
  <c r="J41" i="1"/>
  <c r="J42" i="1"/>
  <c r="J39" i="1"/>
  <c r="J43" i="1" s="1"/>
  <c r="H43" i="1"/>
  <c r="J60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27ADB3F9-0592-47F8-8C82-40734395CB9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BD44080-C8FB-4F12-AECF-335EE211780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<sst xmlns="http://schemas.openxmlformats.org/spreadsheetml/2006/main" count="686" uniqueCount="267">
  <si>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</si>
  <si>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</si>
  <si>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</si>
  <si>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</si>
  <si>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</si>
  <si>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</si>
  <si>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</si>
  <si>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</si>
  <si>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</si>
  <si>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</si>
  <si>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</si>
  <si>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</si>
  <si>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</si>
  <si>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</si>
  <si>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</si>
  <si>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</si>
  <si>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</si>
  <si>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</si>
  <si>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</si>
  <si>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</si>
  <si>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</si>
  <si>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</si>
  <si>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</si>
  <si>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</si>
  <si>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</si>
  <si>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</si>
  <si>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</si>
  <si>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</si>
  <si>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</si>
  <si>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</si>
  <si>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</si>
  <si>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</si>
  <si>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</si>
  <si>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</si>
  <si>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</si>
  <si>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</si>
  <si>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</si>
  <si>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</si>
  <si>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</si>
  <si>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</si>
  <si>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</si>
  <si>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</si>
  <si>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</si>
  <si>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</t>
  </si>
  <si>
    <t>Vytápění</t>
  </si>
  <si>
    <t>D.1.4</t>
  </si>
  <si>
    <t>Objekt:</t>
  </si>
  <si>
    <t>Rozpočet:</t>
  </si>
  <si>
    <t>231212</t>
  </si>
  <si>
    <t>Stomatologická praxe Ivančice, Komenského Náměstí 20/7</t>
  </si>
  <si>
    <t>Město Ivančice</t>
  </si>
  <si>
    <t>Palackého náměstí 196/6</t>
  </si>
  <si>
    <t>Ivančice</t>
  </si>
  <si>
    <t>66491</t>
  </si>
  <si>
    <t>00281859</t>
  </si>
  <si>
    <t>CZ00281859</t>
  </si>
  <si>
    <t>Stavba</t>
  </si>
  <si>
    <t>Provozní soubor</t>
  </si>
  <si>
    <t>Celkem za stavbu</t>
  </si>
  <si>
    <t>CZK</t>
  </si>
  <si>
    <t>#POPS</t>
  </si>
  <si>
    <t>Popis stavby: 231212 - Stomatologická praxe Ivančice, Komenského Náměstí 20/7</t>
  </si>
  <si>
    <t>#POPO</t>
  </si>
  <si>
    <t>Popis objektu: D.1.4 - Vytápění</t>
  </si>
  <si>
    <t>#POPR</t>
  </si>
  <si>
    <t>Popis rozpočtu: D.1.4. - Vytápění</t>
  </si>
  <si>
    <t>Rekapitulace dílů</t>
  </si>
  <si>
    <t>Typ dílu</t>
  </si>
  <si>
    <t>700</t>
  </si>
  <si>
    <t>HZS - hodinové zúčtovací sazby, zkoušky, revize</t>
  </si>
  <si>
    <t>700B</t>
  </si>
  <si>
    <t>Demontáže PSV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</si>
  <si>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</si>
  <si>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</si>
  <si>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</si>
  <si>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</si>
  <si>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</si>
  <si>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</si>
  <si>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</si>
  <si>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</si>
  <si>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</si>
  <si>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</si>
  <si>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</si>
  <si>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</si>
  <si>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</si>
  <si>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</si>
  <si>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</si>
  <si>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</si>
  <si>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</si>
  <si>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</si>
  <si>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</si>
  <si>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</si>
  <si>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</si>
  <si>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</si>
  <si>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</si>
  <si>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</si>
  <si>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</si>
  <si>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</si>
  <si>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</si>
  <si>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</si>
  <si>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</si>
  <si>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</si>
  <si>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</si>
  <si>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</si>
  <si>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</si>
  <si>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</si>
  <si>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</si>
  <si>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</si>
  <si>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</si>
  <si>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</si>
  <si>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</si>
  <si>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</si>
  <si>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</si>
  <si>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</si>
  <si>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R1</t>
  </si>
  <si>
    <t>Stavební přípomoci - sekání drážek a průrazů</t>
  </si>
  <si>
    <t>hod</t>
  </si>
  <si>
    <t>Vlastní</t>
  </si>
  <si>
    <t>Indiv</t>
  </si>
  <si>
    <t>Práce</t>
  </si>
  <si>
    <t>Běžná</t>
  </si>
  <si>
    <t>POL1_</t>
  </si>
  <si>
    <t>R2</t>
  </si>
  <si>
    <t>Topná zkouška - napuštění, odvzdušnění, vyregulování</t>
  </si>
  <si>
    <t>733110806R00</t>
  </si>
  <si>
    <t>Demontáž potrubí z ocelových trubek závitových přes 15 do DN 32</t>
  </si>
  <si>
    <t>m</t>
  </si>
  <si>
    <t>800-731</t>
  </si>
  <si>
    <t>RTS 23/ II</t>
  </si>
  <si>
    <t>DN 15 : 27</t>
  </si>
  <si>
    <t>VV</t>
  </si>
  <si>
    <t>DN 20 : 51</t>
  </si>
  <si>
    <t>DN 25 : 19</t>
  </si>
  <si>
    <t>DN 32 : 10</t>
  </si>
  <si>
    <t>733890801R00</t>
  </si>
  <si>
    <t>Vnitrostaveništní přemístění demontovaných hmot rozvodů potrubí vodorovně do 100 m  z objektů výšky do 6 m</t>
  </si>
  <si>
    <t>t</t>
  </si>
  <si>
    <t>735111810R00</t>
  </si>
  <si>
    <t>Demontáž radiátorů litinových článkových</t>
  </si>
  <si>
    <t>m2</t>
  </si>
  <si>
    <t>(12+14+20+24)*0,255</t>
  </si>
  <si>
    <t>735121810R00</t>
  </si>
  <si>
    <t>Demontáž radiátorů ocelových článkových</t>
  </si>
  <si>
    <t>(20+24)*0,248</t>
  </si>
  <si>
    <t>735291800R00</t>
  </si>
  <si>
    <t>Demontáž konzol nebo držáků otopných těles, registrů, konvektorů do odpadu</t>
  </si>
  <si>
    <t>kus</t>
  </si>
  <si>
    <t>otopných těles, registrů, konvektorů do odpadu</t>
  </si>
  <si>
    <t>SPI</t>
  </si>
  <si>
    <t>735494811R00</t>
  </si>
  <si>
    <t>Vypuštění vody z otopných soustav bez kotlů, ohříváků, zásobníků a nádrží</t>
  </si>
  <si>
    <t>( bez kotlů, ohříváků, zásobníků a nádrží )</t>
  </si>
  <si>
    <t>735890801R00</t>
  </si>
  <si>
    <t>Vnitrostaveništní přemístění demontovaných hmot  otopných těles vodorovně 100 m  z objektů výšky do 6 m</t>
  </si>
  <si>
    <t>979100014RA0</t>
  </si>
  <si>
    <t>Odvozy suti a vybouraných hmot vodorovný přesun na skládku do 15 km, vnitrostaveništně 25 m, svislá doprava výtahem z 2.NP</t>
  </si>
  <si>
    <t>AP-HSV</t>
  </si>
  <si>
    <t>Agregovaná položka</t>
  </si>
  <si>
    <t>POL2_</t>
  </si>
  <si>
    <t>979981101R00</t>
  </si>
  <si>
    <t>Odvoz a likvidace suti bez příměsí - kontejnerem do 3 t</t>
  </si>
  <si>
    <t>801-3</t>
  </si>
  <si>
    <t>Přesun suti</t>
  </si>
  <si>
    <t>POL8_</t>
  </si>
  <si>
    <t>722182011RT1</t>
  </si>
  <si>
    <t>Montáž tepelné izolace potrubí lepicí páska, sponky, do DN 25</t>
  </si>
  <si>
    <t>800-721</t>
  </si>
  <si>
    <t>22+94+33</t>
  </si>
  <si>
    <t>722182094RO0</t>
  </si>
  <si>
    <t>Příplatek za montáž izolačních tvarovek</t>
  </si>
  <si>
    <t>283771007R</t>
  </si>
  <si>
    <t>pouzdro potrubní tvarovatelné; pěnový polyetylén; vnitřní průměr 15,0 mm; tl. izolace 13,0 mm; provozní teplota  -65 až 90 °C; tepelná vodivost (10°C) 0,0380 W/mK</t>
  </si>
  <si>
    <t>SPCM</t>
  </si>
  <si>
    <t>Specifikace</t>
  </si>
  <si>
    <t>POL3_</t>
  </si>
  <si>
    <t>283771020R</t>
  </si>
  <si>
    <t>pouzdro potrubní tvarovatelné; pěnový polyetylén; vnitřní průměr 18,0 mm; tl. izolace 13,0 mm; provozní teplota  -65 až 90 °C; tepelná vodivost (10°C) 0,0380 W/mK</t>
  </si>
  <si>
    <t>283771032R</t>
  </si>
  <si>
    <t>pouzdro potrubní tvarovatelné; pěnový polyetylén; vnitřní průměr 22,0 mm; tl. izolace 20,0 mm; provozní teplota  -65 až 90 °C; tepelná vodivost (10°C) 0,0380 W/mK</t>
  </si>
  <si>
    <t>28377130R</t>
  </si>
  <si>
    <t>spona na potrubní pouzdro; plastová; tl = 1,00 mm; š = 4,9 mm; l = 32 mm; šedá</t>
  </si>
  <si>
    <t>28377135R</t>
  </si>
  <si>
    <t>páska spojovací PVC; samolepicí; jednostranně; tl. 0,19 mm; š = 38,0 mm; l = 20 m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</si>
  <si>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</si>
  <si>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</si>
  <si>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</si>
  <si>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</si>
  <si>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</si>
  <si>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</si>
  <si>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733161903R00</t>
  </si>
  <si>
    <t>Oprava rozvodu potrubí z měděných trubek propojení měděného potrubí, D 18 mm</t>
  </si>
  <si>
    <t>733161904R00</t>
  </si>
  <si>
    <t>Oprava rozvodu potrubí z měděných trubek propojení měděného potrubí, D 22 mm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</si>
  <si>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</si>
  <si>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</si>
  <si>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</si>
  <si>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Včetně pomocného lešení o výšce podlahy do 1900 mm a pro zatížení do 1,5 kPa.</t>
  </si>
  <si>
    <t>POP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</si>
  <si>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</si>
  <si>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</si>
  <si>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</si>
  <si>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</si>
  <si>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733167001R00</t>
  </si>
  <si>
    <t>Příplatek k ceně za zhotovení přípojky z trubek měděných D 15 mm, tloušťka stěny 1 mm</t>
  </si>
  <si>
    <t>přípojka otopného tělesa : 8*2</t>
  </si>
  <si>
    <t>733167002R00</t>
  </si>
  <si>
    <t>Příplatek k ceně za zhotovení přípojky z trubek měděných D 18 mm, tloušťka stěny 1 mm</t>
  </si>
  <si>
    <t>přechodka ocel / cu (stoupačky) : 10</t>
  </si>
  <si>
    <t>733167003R00</t>
  </si>
  <si>
    <t>Příplatek k ceně za zhotovení přípojky z trubek měděných D 22 mm, tloušťka stěny 1 mm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</si>
  <si>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</si>
  <si>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</si>
  <si>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</si>
  <si>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733191925R00</t>
  </si>
  <si>
    <t>Opravy rozvodu potrubí z ocelových trubek závitových normálních i zesílených  navaření odbočky na dosavadní potrubí, DN 25</t>
  </si>
  <si>
    <t>31945720R</t>
  </si>
  <si>
    <t>nátrubek bronz; spoj pájený-s konci na vnitřní pájení; 18 x 3/4"; závit vnější</t>
  </si>
  <si>
    <t>31945723R</t>
  </si>
  <si>
    <t>nátrubek bronz; spoj pájený-s konci na vnitřní pájení; 22 x 1"; závit vnější</t>
  </si>
  <si>
    <t>998733101R00</t>
  </si>
  <si>
    <t>Přesun hmot pro rozvody potrubí v objektech výšky do 6 m</t>
  </si>
  <si>
    <t>734266426R00</t>
  </si>
  <si>
    <t>Šroubení pro radiátory typu VK dvoutrubkový systém s vypouštěním, rohové, bronzové, DN EK 20x15, PN 10, včetně dodávky materiálu</t>
  </si>
  <si>
    <t>734266772R00</t>
  </si>
  <si>
    <t>Šroubení svěrné pro měděné potrubí, mosazné, D 16 x EK, PN 10, včetně dodávky materiálu</t>
  </si>
  <si>
    <t>8*2</t>
  </si>
  <si>
    <t>734494214R00</t>
  </si>
  <si>
    <t>Návarek s trubkovým závitem G 3/4", včetně dodávky materiálu</t>
  </si>
  <si>
    <t>734291951RO0</t>
  </si>
  <si>
    <t>Montáž hlavic ručního/termostat.ovládání</t>
  </si>
  <si>
    <t>55137306.AR</t>
  </si>
  <si>
    <t>hlavice termostatická teplota prostoru 6 až 28 °C; ovládání ruční; provedení kapalinová</t>
  </si>
  <si>
    <t>998734101R00</t>
  </si>
  <si>
    <t>Přesun hmot pro armatury v objektech výšky do 6 m</t>
  </si>
  <si>
    <t>735156910R00</t>
  </si>
  <si>
    <t>Otopná tělesa panelová doplňkové práce tlakové zkoušky , těles jednořadých</t>
  </si>
  <si>
    <t>1+1</t>
  </si>
  <si>
    <t>735156920R00</t>
  </si>
  <si>
    <t>Otopná tělesa panelová doplňkové práce tlakové zkoušky , těles dvouřadých</t>
  </si>
  <si>
    <t>2+3</t>
  </si>
  <si>
    <t>735156930R00</t>
  </si>
  <si>
    <t>Otopná tělesa panelová doplňkové práce tlakové zkoušky , těles třířadých</t>
  </si>
  <si>
    <t>735159111R00</t>
  </si>
  <si>
    <t>Otopná tělesa panelová montáž bez ohledu na počet desek, délky do 1600 mm, bez dodávky materiálu</t>
  </si>
  <si>
    <t>1+1+2+3+1</t>
  </si>
  <si>
    <t>48457419R</t>
  </si>
  <si>
    <t>Těleso do otopných soustav s přirozeným prouděním - deskové; materiál: nelegovaná ocel; typ: 11; H = 600 mm; B = 63 mm; L = 400 mm; l = 50 mm; tepelný výkon (50) = 401 W; s vestavěným ventilem</t>
  </si>
  <si>
    <t>VK : 1</t>
  </si>
  <si>
    <t>48457429.AR</t>
  </si>
  <si>
    <t>Těleso do otopných soustav s přirozeným prouděním - deskové; materiál: nelegovaná ocel; typ: 11; H = 600 mm; B = 63 mm; L = 1 600 mm; l = 50 mm; tepelný výkon (50) = 1 603 W; s vestavěným ventilem</t>
  </si>
  <si>
    <t>48457580.AR</t>
  </si>
  <si>
    <t>Těleso do otopných soustav s přirozeným prouděním - deskové; materiál: nelegovaná ocel; typ: 22; H = 600 mm; B = 100 mm; L = 900 mm; l = 50 mm; tepelný výkon (50) = 1 511 W; s vestavěným ventilem</t>
  </si>
  <si>
    <t>VKL : 1</t>
  </si>
  <si>
    <t>48457585.AR</t>
  </si>
  <si>
    <t>Těleso do otopných soustav s přirozeným prouděním - deskové; materiál: nelegovaná ocel; typ: 22; H = 600 mm; B = 100 mm; L = 1 600 mm; l = 50 mm; tepelný výkon (50) = 2 686 W; s vestavěným ventilem</t>
  </si>
  <si>
    <t>VK : 2</t>
  </si>
  <si>
    <t>48457650.AR</t>
  </si>
  <si>
    <t>Těleso do otopných soustav s přirozeným prouděním - deskové; materiál: nelegovaná ocel; typ: 33; H = 600 mm; B = 155 mm; L = 700 mm; l = 50 mm; tepelný výkon (50) = 1 684 W; s vestavěným ventilem</t>
  </si>
  <si>
    <t>998735101R00</t>
  </si>
  <si>
    <t>Přesun hmot pro otopná tělesa v objektech výšky do 6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</si>
  <si>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</si>
  <si>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</si>
  <si>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</si>
  <si>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</si>
  <si>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opravy po napojení-předpoklad : 5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</si>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</sst>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8yQYofhleSz7J+LhY5jqTR+ybLh+T386Yp7vz7hOU6wKypYj1kqRIC9vxZs20RKeUJdhZMMI88Ea8hNH3yRCeQ==" saltValue="+/xnwsiVRlKVyEhPUjnff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46</v>
      </c>
      <c r="C3" s="112"/>
      <c r="D3" s="118" t="s">
        <v>45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20000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50</v>
      </c>
      <c r="E5" s="91"/>
      <c r="F5" s="91"/>
      <c r="G5" s="91"/>
      <c r="H5" s="18" t="s">
        <v>40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34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SUMIF(F53:F59,A16,I53:I59)+SUMIF(F53:F59,"PSU",I53:I59)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SUMIF(F53:F59,A17,I53:I59)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SUMIF(F53:F59,A18,I53:I59)</f>
        <v>0</v>
      </c>
      <c r="J18" s="85"/>
    </row>
    <row r="19" spans="1:10" ht="23.25" customHeight="1" x14ac:dyDescent="0.2">
      <c r="A19" s="198" t="s">
        <v>82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SUMIF(F53:F59,A19,I53:I59)</f>
        <v>0</v>
      </c>
      <c r="J19" s="85"/>
    </row>
    <row r="20" spans="1:10" ht="23.25" customHeight="1" x14ac:dyDescent="0.2">
      <c r="A20" s="198" t="s">
        <v>83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SUMIF(F53:F59,A20,I53:I59)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56</v>
      </c>
      <c r="C39" s="149"/>
      <c r="D39" s="149"/>
      <c r="E39" s="149"/>
      <c r="F39" s="150">
        <f>'D.1.4 D.1.4. Pol'!AE98</f>
        <v>0</v>
      </c>
      <c r="G39" s="151">
        <f>'D.1.4 D.1.4. Pol'!AF98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57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44</v>
      </c>
      <c r="D41" s="155"/>
      <c r="E41" s="155"/>
      <c r="F41" s="156">
        <f>'D.1.4 D.1.4. Pol'!AE98</f>
        <v>0</v>
      </c>
      <c r="G41" s="157">
        <f>'D.1.4 D.1.4. Pol'!AF98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'D.1.4 D.1.4. Pol'!AE98</f>
        <v>0</v>
      </c>
      <c r="G42" s="152">
        <f>'D.1.4 D.1.4. Pol'!AF98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58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60</v>
      </c>
      <c r="B45" t="s">
        <v>61</v>
      </c>
    </row>
    <row r="46" spans="1:10" x14ac:dyDescent="0.2">
      <c r="A46" t="s">
        <v>62</v>
      </c>
      <c r="B46" t="s">
        <v>63</v>
      </c>
    </row>
    <row r="47" spans="1:10" x14ac:dyDescent="0.2">
      <c r="A47" t="s">
        <v>64</v>
      </c>
      <c r="B47" t="s">
        <v>65</v>
      </c>
    </row>
    <row r="50" spans="1:10" ht="15.75" x14ac:dyDescent="0.25">
      <c r="B50" s="177" t="s">
        <v>66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67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68</v>
      </c>
      <c r="C53" s="186" t="s">
        <v>69</v>
      </c>
      <c r="D53" s="187"/>
      <c r="E53" s="187"/>
      <c r="F53" s="194" t="s">
        <v>25</v>
      </c>
      <c r="G53" s="195"/>
      <c r="H53" s="195"/>
      <c r="I53" s="195">
        <f>'D.1.4 D.1.4. Pol'!G8</f>
        <v>0</v>
      </c>
      <c r="J53" s="191" t="str">
        <f>IF(I60=0,"",I53/I60*100)</f>
        <v/>
      </c>
    </row>
    <row r="54" spans="1:10" ht="36.75" customHeight="1" x14ac:dyDescent="0.2">
      <c r="A54" s="180"/>
      <c r="B54" s="185" t="s">
        <v>70</v>
      </c>
      <c r="C54" s="186" t="s">
        <v>71</v>
      </c>
      <c r="D54" s="187"/>
      <c r="E54" s="187"/>
      <c r="F54" s="194" t="s">
        <v>25</v>
      </c>
      <c r="G54" s="195"/>
      <c r="H54" s="195"/>
      <c r="I54" s="195">
        <f>'D.1.4 D.1.4. Pol'!G11</f>
        <v>0</v>
      </c>
      <c r="J54" s="191" t="str">
        <f>IF(I60=0,"",I54/I60*100)</f>
        <v/>
      </c>
    </row>
    <row r="55" spans="1:10" ht="36.75" customHeight="1" x14ac:dyDescent="0.2">
      <c r="A55" s="180"/>
      <c r="B55" s="185" t="s">
        <v>72</v>
      </c>
      <c r="C55" s="186" t="s">
        <v>73</v>
      </c>
      <c r="D55" s="187"/>
      <c r="E55" s="187"/>
      <c r="F55" s="194" t="s">
        <v>25</v>
      </c>
      <c r="G55" s="195"/>
      <c r="H55" s="195"/>
      <c r="I55" s="195">
        <f>'D.1.4 D.1.4. Pol'!G29</f>
        <v>0</v>
      </c>
      <c r="J55" s="191" t="str">
        <f>IF(I60=0,"",I55/I60*100)</f>
        <v/>
      </c>
    </row>
    <row r="56" spans="1:10" ht="36.75" customHeight="1" x14ac:dyDescent="0.2">
      <c r="A56" s="180"/>
      <c r="B56" s="185" t="s">
        <v>74</v>
      </c>
      <c r="C56" s="186" t="s">
        <v>75</v>
      </c>
      <c r="D56" s="187"/>
      <c r="E56" s="187"/>
      <c r="F56" s="194" t="s">
        <v>25</v>
      </c>
      <c r="G56" s="195"/>
      <c r="H56" s="195"/>
      <c r="I56" s="195">
        <f>'D.1.4 D.1.4. Pol'!G40</f>
        <v>0</v>
      </c>
      <c r="J56" s="191" t="str">
        <f>IF(I60=0,"",I56/I60*100)</f>
        <v/>
      </c>
    </row>
    <row r="57" spans="1:10" ht="36.75" customHeight="1" x14ac:dyDescent="0.2">
      <c r="A57" s="180"/>
      <c r="B57" s="185" t="s">
        <v>76</v>
      </c>
      <c r="C57" s="186" t="s">
        <v>77</v>
      </c>
      <c r="D57" s="187"/>
      <c r="E57" s="187"/>
      <c r="F57" s="194" t="s">
        <v>25</v>
      </c>
      <c r="G57" s="195"/>
      <c r="H57" s="195"/>
      <c r="I57" s="195">
        <f>'D.1.4 D.1.4. Pol'!G64</f>
        <v>0</v>
      </c>
      <c r="J57" s="191" t="str">
        <f>IF(I60=0,"",I57/I60*100)</f>
        <v/>
      </c>
    </row>
    <row r="58" spans="1:10" ht="36.75" customHeight="1" x14ac:dyDescent="0.2">
      <c r="A58" s="180"/>
      <c r="B58" s="185" t="s">
        <v>78</v>
      </c>
      <c r="C58" s="186" t="s">
        <v>79</v>
      </c>
      <c r="D58" s="187"/>
      <c r="E58" s="187"/>
      <c r="F58" s="194" t="s">
        <v>25</v>
      </c>
      <c r="G58" s="195"/>
      <c r="H58" s="195"/>
      <c r="I58" s="195">
        <f>'D.1.4 D.1.4. Pol'!G72</f>
        <v>0</v>
      </c>
      <c r="J58" s="191" t="str">
        <f>IF(I60=0,"",I58/I60*100)</f>
        <v/>
      </c>
    </row>
    <row r="59" spans="1:10" ht="36.75" customHeight="1" x14ac:dyDescent="0.2">
      <c r="A59" s="180"/>
      <c r="B59" s="185" t="s">
        <v>80</v>
      </c>
      <c r="C59" s="186" t="s">
        <v>81</v>
      </c>
      <c r="D59" s="187"/>
      <c r="E59" s="187"/>
      <c r="F59" s="194" t="s">
        <v>25</v>
      </c>
      <c r="G59" s="195"/>
      <c r="H59" s="195"/>
      <c r="I59" s="195">
        <f>'D.1.4 D.1.4. Pol'!G93</f>
        <v>0</v>
      </c>
      <c r="J59" s="191" t="str">
        <f>IF(I60=0,"",I59/I60*100)</f>
        <v/>
      </c>
    </row>
    <row r="60" spans="1:10" ht="25.5" customHeight="1" x14ac:dyDescent="0.2">
      <c r="A60" s="181"/>
      <c r="B60" s="188" t="s">
        <v>1</v>
      </c>
      <c r="C60" s="189"/>
      <c r="D60" s="190"/>
      <c r="E60" s="190"/>
      <c r="F60" s="196"/>
      <c r="G60" s="197"/>
      <c r="H60" s="197"/>
      <c r="I60" s="197">
        <f>SUM(I53:I59)</f>
        <v>0</v>
      </c>
      <c r="J60" s="192">
        <f>SUM(J53:J59)</f>
        <v>0</v>
      </c>
    </row>
    <row r="61" spans="1:10" x14ac:dyDescent="0.2">
      <c r="F61" s="137"/>
      <c r="G61" s="137"/>
      <c r="H61" s="137"/>
      <c r="I61" s="137"/>
      <c r="J61" s="193"/>
    </row>
    <row r="62" spans="1:10" x14ac:dyDescent="0.2">
      <c r="F62" s="137"/>
      <c r="G62" s="137"/>
      <c r="H62" s="137"/>
      <c r="I62" s="137"/>
      <c r="J62" s="193"/>
    </row>
    <row r="63" spans="1:10" x14ac:dyDescent="0.2">
      <c r="F63" s="137"/>
      <c r="G63" s="137"/>
      <c r="H63" s="137"/>
      <c r="I63" s="137"/>
      <c r="J63" s="193"/>
    </row>
  </sheetData>
  <sheetProtection algorithmName="SHA-512" hashValue="xISkhoBmwShWGcQ1t+9UJrfRtoGd9UGZSD/xDEGD89Au90u1t1qprc3z2OHu53VIvkNOEVVkFTtcOyfwPAkHvw==" saltValue="e7XnRJnKebxViXukprgFO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pVP8ofnSmtkrOuOp8MHFwMF6JpcQxIcj1li/kmeKDui2huJj9eReoiYiW4aJWyi6DjtEax9eEarWurJKT/VQZQ==" saltValue="MokQlgOBW7wyyPWP5NSD/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C5CCE-DE0F-4B20-8F75-B407828EB55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84</v>
      </c>
      <c r="B1" s="199"/>
      <c r="C1" s="199"/>
      <c r="D1" s="199"/>
      <c r="E1" s="199"/>
      <c r="F1" s="199"/>
      <c r="G1" s="199"/>
      <c r="AG1" t="s">
        <v>85</v>
      </c>
    </row>
    <row r="2" spans="1:60" ht="24.95" customHeight="1" x14ac:dyDescent="0.2">
      <c r="A2" s="200" t="s">
        <v>7</v>
      </c>
      <c r="B2" s="49" t="s">
        <v>48</v>
      </c>
      <c r="C2" s="203" t="s">
        <v>49</v>
      </c>
      <c r="D2" s="201"/>
      <c r="E2" s="201"/>
      <c r="F2" s="201"/>
      <c r="G2" s="202"/>
      <c r="AG2" t="s">
        <v>86</v>
      </c>
    </row>
    <row r="3" spans="1:60" ht="24.95" customHeight="1" x14ac:dyDescent="0.2">
      <c r="A3" s="200" t="s">
        <v>8</v>
      </c>
      <c r="B3" s="49" t="s">
        <v>45</v>
      </c>
      <c r="C3" s="203" t="s">
        <v>44</v>
      </c>
      <c r="D3" s="201"/>
      <c r="E3" s="201"/>
      <c r="F3" s="201"/>
      <c r="G3" s="202"/>
      <c r="AC3" s="178" t="s">
        <v>87</v>
      </c>
      <c r="AG3" t="s">
        <v>88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89</v>
      </c>
    </row>
    <row r="5" spans="1:60" x14ac:dyDescent="0.2">
      <c r="D5" s="10"/>
    </row>
    <row r="6" spans="1:60" ht="38.25" x14ac:dyDescent="0.2">
      <c r="A6" s="210" t="s">
        <v>90</v>
      </c>
      <c r="B6" s="212" t="s">
        <v>91</v>
      </c>
      <c r="C6" s="212" t="s">
        <v>92</v>
      </c>
      <c r="D6" s="211" t="s">
        <v>93</v>
      </c>
      <c r="E6" s="210" t="s">
        <v>94</v>
      </c>
      <c r="F6" s="209" t="s">
        <v>95</v>
      </c>
      <c r="G6" s="210" t="s">
        <v>29</v>
      </c>
      <c r="H6" s="213" t="s">
        <v>30</v>
      </c>
      <c r="I6" s="213" t="s">
        <v>96</v>
      </c>
      <c r="J6" s="213" t="s">
        <v>31</v>
      </c>
      <c r="K6" s="213" t="s">
        <v>97</v>
      </c>
      <c r="L6" s="213" t="s">
        <v>98</v>
      </c>
      <c r="M6" s="213" t="s">
        <v>99</v>
      </c>
      <c r="N6" s="213" t="s">
        <v>100</v>
      </c>
      <c r="O6" s="213" t="s">
        <v>101</v>
      </c>
      <c r="P6" s="213" t="s">
        <v>102</v>
      </c>
      <c r="Q6" s="213" t="s">
        <v>103</v>
      </c>
      <c r="R6" s="213" t="s">
        <v>104</v>
      </c>
      <c r="S6" s="213" t="s">
        <v>105</v>
      </c>
      <c r="T6" s="213" t="s">
        <v>106</v>
      </c>
      <c r="U6" s="213" t="s">
        <v>107</v>
      </c>
      <c r="V6" s="213" t="s">
        <v>108</v>
      </c>
      <c r="W6" s="213" t="s">
        <v>109</v>
      </c>
      <c r="X6" s="213" t="s">
        <v>110</v>
      </c>
      <c r="Y6" s="213" t="s">
        <v>111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0" t="s">
        <v>112</v>
      </c>
      <c r="B8" s="231" t="s">
        <v>68</v>
      </c>
      <c r="C8" s="256" t="s">
        <v>69</v>
      </c>
      <c r="D8" s="232"/>
      <c r="E8" s="233"/>
      <c r="F8" s="234"/>
      <c r="G8" s="234">
        <f>SUMIF(AG9:AG10,"&lt;&gt;NOR",G9:G10)</f>
        <v>0</v>
      </c>
      <c r="H8" s="234"/>
      <c r="I8" s="234">
        <f>SUM(I9:I10)</f>
        <v>0</v>
      </c>
      <c r="J8" s="234"/>
      <c r="K8" s="234">
        <f>SUM(K9:K10)</f>
        <v>0</v>
      </c>
      <c r="L8" s="234"/>
      <c r="M8" s="234">
        <f>SUM(M9:M10)</f>
        <v>0</v>
      </c>
      <c r="N8" s="233"/>
      <c r="O8" s="233">
        <f>SUM(O9:O10)</f>
        <v>0</v>
      </c>
      <c r="P8" s="233"/>
      <c r="Q8" s="233">
        <f>SUM(Q9:Q10)</f>
        <v>0</v>
      </c>
      <c r="R8" s="234"/>
      <c r="S8" s="234"/>
      <c r="T8" s="235"/>
      <c r="U8" s="229"/>
      <c r="V8" s="229">
        <f>SUM(V9:V10)</f>
        <v>0</v>
      </c>
      <c r="W8" s="229"/>
      <c r="X8" s="229"/>
      <c r="Y8" s="229"/>
      <c r="AG8" t="s">
        <v>113</v>
      </c>
    </row>
    <row r="9" spans="1:60" outlineLevel="1" x14ac:dyDescent="0.2">
      <c r="A9" s="244">
        <v>1</v>
      </c>
      <c r="B9" s="245" t="s">
        <v>114</v>
      </c>
      <c r="C9" s="257" t="s">
        <v>115</v>
      </c>
      <c r="D9" s="246" t="s">
        <v>116</v>
      </c>
      <c r="E9" s="247">
        <v>8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9"/>
      <c r="S9" s="249" t="s">
        <v>117</v>
      </c>
      <c r="T9" s="250" t="s">
        <v>118</v>
      </c>
      <c r="U9" s="225">
        <v>0</v>
      </c>
      <c r="V9" s="225">
        <f>ROUND(E9*U9,2)</f>
        <v>0</v>
      </c>
      <c r="W9" s="225"/>
      <c r="X9" s="225" t="s">
        <v>119</v>
      </c>
      <c r="Y9" s="225" t="s">
        <v>120</v>
      </c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44">
        <v>2</v>
      </c>
      <c r="B10" s="245" t="s">
        <v>122</v>
      </c>
      <c r="C10" s="257" t="s">
        <v>123</v>
      </c>
      <c r="D10" s="246" t="s">
        <v>116</v>
      </c>
      <c r="E10" s="247">
        <v>16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9"/>
      <c r="S10" s="249" t="s">
        <v>117</v>
      </c>
      <c r="T10" s="250" t="s">
        <v>118</v>
      </c>
      <c r="U10" s="225">
        <v>0</v>
      </c>
      <c r="V10" s="225">
        <f>ROUND(E10*U10,2)</f>
        <v>0</v>
      </c>
      <c r="W10" s="225"/>
      <c r="X10" s="225" t="s">
        <v>119</v>
      </c>
      <c r="Y10" s="225" t="s">
        <v>120</v>
      </c>
      <c r="Z10" s="214"/>
      <c r="AA10" s="214"/>
      <c r="AB10" s="214"/>
      <c r="AC10" s="214"/>
      <c r="AD10" s="214"/>
      <c r="AE10" s="214"/>
      <c r="AF10" s="214"/>
      <c r="AG10" s="214" t="s">
        <v>121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30" t="s">
        <v>112</v>
      </c>
      <c r="B11" s="231" t="s">
        <v>70</v>
      </c>
      <c r="C11" s="256" t="s">
        <v>71</v>
      </c>
      <c r="D11" s="232"/>
      <c r="E11" s="233"/>
      <c r="F11" s="234"/>
      <c r="G11" s="234">
        <f>SUMIF(AG12:AG28,"&lt;&gt;NOR",G12:G28)</f>
        <v>0</v>
      </c>
      <c r="H11" s="234"/>
      <c r="I11" s="234">
        <f>SUM(I12:I28)</f>
        <v>0</v>
      </c>
      <c r="J11" s="234"/>
      <c r="K11" s="234">
        <f>SUM(K12:K28)</f>
        <v>0</v>
      </c>
      <c r="L11" s="234"/>
      <c r="M11" s="234">
        <f>SUM(M12:M28)</f>
        <v>0</v>
      </c>
      <c r="N11" s="233"/>
      <c r="O11" s="233">
        <f>SUM(O12:O28)</f>
        <v>0</v>
      </c>
      <c r="P11" s="233"/>
      <c r="Q11" s="233">
        <f>SUM(Q12:Q28)</f>
        <v>0.91</v>
      </c>
      <c r="R11" s="234"/>
      <c r="S11" s="234"/>
      <c r="T11" s="235"/>
      <c r="U11" s="229"/>
      <c r="V11" s="229">
        <f>SUM(V12:V28)</f>
        <v>17.170000000000002</v>
      </c>
      <c r="W11" s="229"/>
      <c r="X11" s="229"/>
      <c r="Y11" s="229"/>
      <c r="AG11" t="s">
        <v>113</v>
      </c>
    </row>
    <row r="12" spans="1:60" outlineLevel="1" x14ac:dyDescent="0.2">
      <c r="A12" s="237">
        <v>3</v>
      </c>
      <c r="B12" s="238" t="s">
        <v>124</v>
      </c>
      <c r="C12" s="258" t="s">
        <v>125</v>
      </c>
      <c r="D12" s="239" t="s">
        <v>126</v>
      </c>
      <c r="E12" s="240">
        <v>107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2.0000000000000002E-5</v>
      </c>
      <c r="O12" s="240">
        <f>ROUND(E12*N12,2)</f>
        <v>0</v>
      </c>
      <c r="P12" s="240">
        <v>3.2000000000000002E-3</v>
      </c>
      <c r="Q12" s="240">
        <f>ROUND(E12*P12,2)</f>
        <v>0.34</v>
      </c>
      <c r="R12" s="242" t="s">
        <v>127</v>
      </c>
      <c r="S12" s="242" t="s">
        <v>128</v>
      </c>
      <c r="T12" s="243" t="s">
        <v>128</v>
      </c>
      <c r="U12" s="225">
        <v>5.2999999999999999E-2</v>
      </c>
      <c r="V12" s="225">
        <f>ROUND(E12*U12,2)</f>
        <v>5.67</v>
      </c>
      <c r="W12" s="225"/>
      <c r="X12" s="225" t="s">
        <v>119</v>
      </c>
      <c r="Y12" s="225" t="s">
        <v>120</v>
      </c>
      <c r="Z12" s="214"/>
      <c r="AA12" s="214"/>
      <c r="AB12" s="214"/>
      <c r="AC12" s="214"/>
      <c r="AD12" s="214"/>
      <c r="AE12" s="214"/>
      <c r="AF12" s="214"/>
      <c r="AG12" s="214" t="s">
        <v>121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59" t="s">
        <v>129</v>
      </c>
      <c r="D13" s="227"/>
      <c r="E13" s="228">
        <v>27</v>
      </c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4"/>
      <c r="AA13" s="214"/>
      <c r="AB13" s="214"/>
      <c r="AC13" s="214"/>
      <c r="AD13" s="214"/>
      <c r="AE13" s="214"/>
      <c r="AF13" s="214"/>
      <c r="AG13" s="214" t="s">
        <v>130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">
      <c r="A14" s="221"/>
      <c r="B14" s="222"/>
      <c r="C14" s="259" t="s">
        <v>131</v>
      </c>
      <c r="D14" s="227"/>
      <c r="E14" s="228">
        <v>51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4"/>
      <c r="AA14" s="214"/>
      <c r="AB14" s="214"/>
      <c r="AC14" s="214"/>
      <c r="AD14" s="214"/>
      <c r="AE14" s="214"/>
      <c r="AF14" s="214"/>
      <c r="AG14" s="214" t="s">
        <v>130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3" x14ac:dyDescent="0.2">
      <c r="A15" s="221"/>
      <c r="B15" s="222"/>
      <c r="C15" s="259" t="s">
        <v>132</v>
      </c>
      <c r="D15" s="227"/>
      <c r="E15" s="228">
        <v>19</v>
      </c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4"/>
      <c r="AA15" s="214"/>
      <c r="AB15" s="214"/>
      <c r="AC15" s="214"/>
      <c r="AD15" s="214"/>
      <c r="AE15" s="214"/>
      <c r="AF15" s="214"/>
      <c r="AG15" s="214" t="s">
        <v>130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21"/>
      <c r="B16" s="222"/>
      <c r="C16" s="259" t="s">
        <v>133</v>
      </c>
      <c r="D16" s="227"/>
      <c r="E16" s="228">
        <v>10</v>
      </c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4"/>
      <c r="AA16" s="214"/>
      <c r="AB16" s="214"/>
      <c r="AC16" s="214"/>
      <c r="AD16" s="214"/>
      <c r="AE16" s="214"/>
      <c r="AF16" s="214"/>
      <c r="AG16" s="214" t="s">
        <v>130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44">
        <v>4</v>
      </c>
      <c r="B17" s="245" t="s">
        <v>134</v>
      </c>
      <c r="C17" s="257" t="s">
        <v>135</v>
      </c>
      <c r="D17" s="246" t="s">
        <v>136</v>
      </c>
      <c r="E17" s="247">
        <v>0.34239999999999998</v>
      </c>
      <c r="F17" s="248"/>
      <c r="G17" s="249">
        <f>ROUND(E17*F17,2)</f>
        <v>0</v>
      </c>
      <c r="H17" s="248"/>
      <c r="I17" s="249">
        <f>ROUND(E17*H17,2)</f>
        <v>0</v>
      </c>
      <c r="J17" s="248"/>
      <c r="K17" s="249">
        <f>ROUND(E17*J17,2)</f>
        <v>0</v>
      </c>
      <c r="L17" s="249">
        <v>21</v>
      </c>
      <c r="M17" s="249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9" t="s">
        <v>127</v>
      </c>
      <c r="S17" s="249" t="s">
        <v>128</v>
      </c>
      <c r="T17" s="250" t="s">
        <v>128</v>
      </c>
      <c r="U17" s="225">
        <v>3.5630000000000002</v>
      </c>
      <c r="V17" s="225">
        <f>ROUND(E17*U17,2)</f>
        <v>1.22</v>
      </c>
      <c r="W17" s="225"/>
      <c r="X17" s="225" t="s">
        <v>119</v>
      </c>
      <c r="Y17" s="225" t="s">
        <v>120</v>
      </c>
      <c r="Z17" s="214"/>
      <c r="AA17" s="214"/>
      <c r="AB17" s="214"/>
      <c r="AC17" s="214"/>
      <c r="AD17" s="214"/>
      <c r="AE17" s="214"/>
      <c r="AF17" s="214"/>
      <c r="AG17" s="214" t="s">
        <v>121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7">
        <v>5</v>
      </c>
      <c r="B18" s="238" t="s">
        <v>137</v>
      </c>
      <c r="C18" s="258" t="s">
        <v>138</v>
      </c>
      <c r="D18" s="239" t="s">
        <v>139</v>
      </c>
      <c r="E18" s="240">
        <v>17.850000000000001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0">
        <v>0</v>
      </c>
      <c r="O18" s="240">
        <f>ROUND(E18*N18,2)</f>
        <v>0</v>
      </c>
      <c r="P18" s="240">
        <v>2.3800000000000002E-2</v>
      </c>
      <c r="Q18" s="240">
        <f>ROUND(E18*P18,2)</f>
        <v>0.42</v>
      </c>
      <c r="R18" s="242" t="s">
        <v>127</v>
      </c>
      <c r="S18" s="242" t="s">
        <v>128</v>
      </c>
      <c r="T18" s="243" t="s">
        <v>128</v>
      </c>
      <c r="U18" s="225">
        <v>8.2000000000000003E-2</v>
      </c>
      <c r="V18" s="225">
        <f>ROUND(E18*U18,2)</f>
        <v>1.46</v>
      </c>
      <c r="W18" s="225"/>
      <c r="X18" s="225" t="s">
        <v>119</v>
      </c>
      <c r="Y18" s="225" t="s">
        <v>120</v>
      </c>
      <c r="Z18" s="214"/>
      <c r="AA18" s="214"/>
      <c r="AB18" s="214"/>
      <c r="AC18" s="214"/>
      <c r="AD18" s="214"/>
      <c r="AE18" s="214"/>
      <c r="AF18" s="214"/>
      <c r="AG18" s="214" t="s">
        <v>121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">
      <c r="A19" s="221"/>
      <c r="B19" s="222"/>
      <c r="C19" s="259" t="s">
        <v>140</v>
      </c>
      <c r="D19" s="227"/>
      <c r="E19" s="228">
        <v>17.850000000000001</v>
      </c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4"/>
      <c r="AA19" s="214"/>
      <c r="AB19" s="214"/>
      <c r="AC19" s="214"/>
      <c r="AD19" s="214"/>
      <c r="AE19" s="214"/>
      <c r="AF19" s="214"/>
      <c r="AG19" s="214" t="s">
        <v>130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7">
        <v>6</v>
      </c>
      <c r="B20" s="238" t="s">
        <v>141</v>
      </c>
      <c r="C20" s="258" t="s">
        <v>142</v>
      </c>
      <c r="D20" s="239" t="s">
        <v>139</v>
      </c>
      <c r="E20" s="240">
        <v>10.912000000000001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0">
        <v>0</v>
      </c>
      <c r="O20" s="240">
        <f>ROUND(E20*N20,2)</f>
        <v>0</v>
      </c>
      <c r="P20" s="240">
        <v>1.057E-2</v>
      </c>
      <c r="Q20" s="240">
        <f>ROUND(E20*P20,2)</f>
        <v>0.12</v>
      </c>
      <c r="R20" s="242" t="s">
        <v>127</v>
      </c>
      <c r="S20" s="242" t="s">
        <v>128</v>
      </c>
      <c r="T20" s="243" t="s">
        <v>128</v>
      </c>
      <c r="U20" s="225">
        <v>8.2000000000000003E-2</v>
      </c>
      <c r="V20" s="225">
        <f>ROUND(E20*U20,2)</f>
        <v>0.89</v>
      </c>
      <c r="W20" s="225"/>
      <c r="X20" s="225" t="s">
        <v>119</v>
      </c>
      <c r="Y20" s="225" t="s">
        <v>120</v>
      </c>
      <c r="Z20" s="214"/>
      <c r="AA20" s="214"/>
      <c r="AB20" s="214"/>
      <c r="AC20" s="214"/>
      <c r="AD20" s="214"/>
      <c r="AE20" s="214"/>
      <c r="AF20" s="214"/>
      <c r="AG20" s="214" t="s">
        <v>121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59" t="s">
        <v>143</v>
      </c>
      <c r="D21" s="227"/>
      <c r="E21" s="228">
        <v>10.912000000000001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4"/>
      <c r="AA21" s="214"/>
      <c r="AB21" s="214"/>
      <c r="AC21" s="214"/>
      <c r="AD21" s="214"/>
      <c r="AE21" s="214"/>
      <c r="AF21" s="214"/>
      <c r="AG21" s="214" t="s">
        <v>130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7">
        <v>7</v>
      </c>
      <c r="B22" s="238" t="s">
        <v>144</v>
      </c>
      <c r="C22" s="258" t="s">
        <v>145</v>
      </c>
      <c r="D22" s="239" t="s">
        <v>146</v>
      </c>
      <c r="E22" s="240">
        <v>39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0">
        <v>1.0000000000000001E-5</v>
      </c>
      <c r="O22" s="240">
        <f>ROUND(E22*N22,2)</f>
        <v>0</v>
      </c>
      <c r="P22" s="240">
        <v>7.5000000000000002E-4</v>
      </c>
      <c r="Q22" s="240">
        <f>ROUND(E22*P22,2)</f>
        <v>0.03</v>
      </c>
      <c r="R22" s="242" t="s">
        <v>127</v>
      </c>
      <c r="S22" s="242" t="s">
        <v>128</v>
      </c>
      <c r="T22" s="243" t="s">
        <v>128</v>
      </c>
      <c r="U22" s="225">
        <v>2.9000000000000001E-2</v>
      </c>
      <c r="V22" s="225">
        <f>ROUND(E22*U22,2)</f>
        <v>1.1299999999999999</v>
      </c>
      <c r="W22" s="225"/>
      <c r="X22" s="225" t="s">
        <v>119</v>
      </c>
      <c r="Y22" s="225" t="s">
        <v>120</v>
      </c>
      <c r="Z22" s="214"/>
      <c r="AA22" s="214"/>
      <c r="AB22" s="214"/>
      <c r="AC22" s="214"/>
      <c r="AD22" s="214"/>
      <c r="AE22" s="214"/>
      <c r="AF22" s="214"/>
      <c r="AG22" s="214" t="s">
        <v>121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60" t="s">
        <v>147</v>
      </c>
      <c r="D23" s="251"/>
      <c r="E23" s="251"/>
      <c r="F23" s="251"/>
      <c r="G23" s="251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4"/>
      <c r="AA23" s="214"/>
      <c r="AB23" s="214"/>
      <c r="AC23" s="214"/>
      <c r="AD23" s="214"/>
      <c r="AE23" s="214"/>
      <c r="AF23" s="214"/>
      <c r="AG23" s="214" t="s">
        <v>148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7">
        <v>8</v>
      </c>
      <c r="B24" s="238" t="s">
        <v>149</v>
      </c>
      <c r="C24" s="258" t="s">
        <v>150</v>
      </c>
      <c r="D24" s="239" t="s">
        <v>139</v>
      </c>
      <c r="E24" s="240">
        <v>50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2" t="s">
        <v>127</v>
      </c>
      <c r="S24" s="242" t="s">
        <v>128</v>
      </c>
      <c r="T24" s="243" t="s">
        <v>128</v>
      </c>
      <c r="U24" s="225">
        <v>5.1999999999999998E-2</v>
      </c>
      <c r="V24" s="225">
        <f>ROUND(E24*U24,2)</f>
        <v>2.6</v>
      </c>
      <c r="W24" s="225"/>
      <c r="X24" s="225" t="s">
        <v>119</v>
      </c>
      <c r="Y24" s="225" t="s">
        <v>120</v>
      </c>
      <c r="Z24" s="214"/>
      <c r="AA24" s="214"/>
      <c r="AB24" s="214"/>
      <c r="AC24" s="214"/>
      <c r="AD24" s="214"/>
      <c r="AE24" s="214"/>
      <c r="AF24" s="214"/>
      <c r="AG24" s="214" t="s">
        <v>121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21"/>
      <c r="B25" s="222"/>
      <c r="C25" s="260" t="s">
        <v>151</v>
      </c>
      <c r="D25" s="251"/>
      <c r="E25" s="251"/>
      <c r="F25" s="251"/>
      <c r="G25" s="251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4"/>
      <c r="AA25" s="214"/>
      <c r="AB25" s="214"/>
      <c r="AC25" s="214"/>
      <c r="AD25" s="214"/>
      <c r="AE25" s="214"/>
      <c r="AF25" s="214"/>
      <c r="AG25" s="214" t="s">
        <v>148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44">
        <v>9</v>
      </c>
      <c r="B26" s="245" t="s">
        <v>152</v>
      </c>
      <c r="C26" s="257" t="s">
        <v>153</v>
      </c>
      <c r="D26" s="246" t="s">
        <v>136</v>
      </c>
      <c r="E26" s="247">
        <v>0.56942000000000004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9" t="s">
        <v>127</v>
      </c>
      <c r="S26" s="249" t="s">
        <v>128</v>
      </c>
      <c r="T26" s="250" t="s">
        <v>128</v>
      </c>
      <c r="U26" s="225">
        <v>3.0739999999999998</v>
      </c>
      <c r="V26" s="225">
        <f>ROUND(E26*U26,2)</f>
        <v>1.75</v>
      </c>
      <c r="W26" s="225"/>
      <c r="X26" s="225" t="s">
        <v>119</v>
      </c>
      <c r="Y26" s="225" t="s">
        <v>120</v>
      </c>
      <c r="Z26" s="214"/>
      <c r="AA26" s="214"/>
      <c r="AB26" s="214"/>
      <c r="AC26" s="214"/>
      <c r="AD26" s="214"/>
      <c r="AE26" s="214"/>
      <c r="AF26" s="214"/>
      <c r="AG26" s="214" t="s">
        <v>121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44">
        <v>10</v>
      </c>
      <c r="B27" s="245" t="s">
        <v>154</v>
      </c>
      <c r="C27" s="257" t="s">
        <v>155</v>
      </c>
      <c r="D27" s="246" t="s">
        <v>136</v>
      </c>
      <c r="E27" s="247">
        <v>0.91407000000000005</v>
      </c>
      <c r="F27" s="248"/>
      <c r="G27" s="249">
        <f>ROUND(E27*F27,2)</f>
        <v>0</v>
      </c>
      <c r="H27" s="248"/>
      <c r="I27" s="249">
        <f>ROUND(E27*H27,2)</f>
        <v>0</v>
      </c>
      <c r="J27" s="248"/>
      <c r="K27" s="249">
        <f>ROUND(E27*J27,2)</f>
        <v>0</v>
      </c>
      <c r="L27" s="249">
        <v>21</v>
      </c>
      <c r="M27" s="249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9" t="s">
        <v>156</v>
      </c>
      <c r="S27" s="249" t="s">
        <v>128</v>
      </c>
      <c r="T27" s="250" t="s">
        <v>128</v>
      </c>
      <c r="U27" s="225">
        <v>2.68</v>
      </c>
      <c r="V27" s="225">
        <f>ROUND(E27*U27,2)</f>
        <v>2.4500000000000002</v>
      </c>
      <c r="W27" s="225"/>
      <c r="X27" s="225" t="s">
        <v>157</v>
      </c>
      <c r="Y27" s="225" t="s">
        <v>120</v>
      </c>
      <c r="Z27" s="214"/>
      <c r="AA27" s="214"/>
      <c r="AB27" s="214"/>
      <c r="AC27" s="214"/>
      <c r="AD27" s="214"/>
      <c r="AE27" s="214"/>
      <c r="AF27" s="214"/>
      <c r="AG27" s="214" t="s">
        <v>158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44">
        <v>11</v>
      </c>
      <c r="B28" s="245" t="s">
        <v>159</v>
      </c>
      <c r="C28" s="257" t="s">
        <v>160</v>
      </c>
      <c r="D28" s="246" t="s">
        <v>136</v>
      </c>
      <c r="E28" s="247">
        <v>0.91181999999999996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9" t="s">
        <v>161</v>
      </c>
      <c r="S28" s="249" t="s">
        <v>128</v>
      </c>
      <c r="T28" s="250" t="s">
        <v>128</v>
      </c>
      <c r="U28" s="225">
        <v>0</v>
      </c>
      <c r="V28" s="225">
        <f>ROUND(E28*U28,2)</f>
        <v>0</v>
      </c>
      <c r="W28" s="225"/>
      <c r="X28" s="225" t="s">
        <v>162</v>
      </c>
      <c r="Y28" s="225" t="s">
        <v>120</v>
      </c>
      <c r="Z28" s="214"/>
      <c r="AA28" s="214"/>
      <c r="AB28" s="214"/>
      <c r="AC28" s="214"/>
      <c r="AD28" s="214"/>
      <c r="AE28" s="214"/>
      <c r="AF28" s="214"/>
      <c r="AG28" s="214" t="s">
        <v>163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x14ac:dyDescent="0.2">
      <c r="A29" s="230" t="s">
        <v>112</v>
      </c>
      <c r="B29" s="231" t="s">
        <v>72</v>
      </c>
      <c r="C29" s="256" t="s">
        <v>73</v>
      </c>
      <c r="D29" s="232"/>
      <c r="E29" s="233"/>
      <c r="F29" s="234"/>
      <c r="G29" s="234">
        <f>SUMIF(AG30:AG39,"&lt;&gt;NOR",G30:G39)</f>
        <v>0</v>
      </c>
      <c r="H29" s="234"/>
      <c r="I29" s="234">
        <f>SUM(I30:I39)</f>
        <v>0</v>
      </c>
      <c r="J29" s="234"/>
      <c r="K29" s="234">
        <f>SUM(K30:K39)</f>
        <v>0</v>
      </c>
      <c r="L29" s="234"/>
      <c r="M29" s="234">
        <f>SUM(M30:M39)</f>
        <v>0</v>
      </c>
      <c r="N29" s="233"/>
      <c r="O29" s="233">
        <f>SUM(O30:O39)</f>
        <v>0</v>
      </c>
      <c r="P29" s="233"/>
      <c r="Q29" s="233">
        <f>SUM(Q30:Q39)</f>
        <v>0</v>
      </c>
      <c r="R29" s="234"/>
      <c r="S29" s="234"/>
      <c r="T29" s="235"/>
      <c r="U29" s="229"/>
      <c r="V29" s="229">
        <f>SUM(V30:V39)</f>
        <v>15.790000000000001</v>
      </c>
      <c r="W29" s="229"/>
      <c r="X29" s="229"/>
      <c r="Y29" s="229"/>
      <c r="AG29" t="s">
        <v>113</v>
      </c>
    </row>
    <row r="30" spans="1:60" outlineLevel="1" x14ac:dyDescent="0.2">
      <c r="A30" s="237">
        <v>12</v>
      </c>
      <c r="B30" s="238" t="s">
        <v>164</v>
      </c>
      <c r="C30" s="258" t="s">
        <v>165</v>
      </c>
      <c r="D30" s="239" t="s">
        <v>126</v>
      </c>
      <c r="E30" s="240">
        <v>149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0">
        <v>0</v>
      </c>
      <c r="O30" s="240">
        <f>ROUND(E30*N30,2)</f>
        <v>0</v>
      </c>
      <c r="P30" s="240">
        <v>0</v>
      </c>
      <c r="Q30" s="240">
        <f>ROUND(E30*P30,2)</f>
        <v>0</v>
      </c>
      <c r="R30" s="242" t="s">
        <v>166</v>
      </c>
      <c r="S30" s="242" t="s">
        <v>128</v>
      </c>
      <c r="T30" s="243" t="s">
        <v>128</v>
      </c>
      <c r="U30" s="225">
        <v>0.105</v>
      </c>
      <c r="V30" s="225">
        <f>ROUND(E30*U30,2)</f>
        <v>15.65</v>
      </c>
      <c r="W30" s="225"/>
      <c r="X30" s="225" t="s">
        <v>119</v>
      </c>
      <c r="Y30" s="225" t="s">
        <v>120</v>
      </c>
      <c r="Z30" s="214"/>
      <c r="AA30" s="214"/>
      <c r="AB30" s="214"/>
      <c r="AC30" s="214"/>
      <c r="AD30" s="214"/>
      <c r="AE30" s="214"/>
      <c r="AF30" s="214"/>
      <c r="AG30" s="214" t="s">
        <v>121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59" t="s">
        <v>167</v>
      </c>
      <c r="D31" s="227"/>
      <c r="E31" s="228">
        <v>149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4"/>
      <c r="AA31" s="214"/>
      <c r="AB31" s="214"/>
      <c r="AC31" s="214"/>
      <c r="AD31" s="214"/>
      <c r="AE31" s="214"/>
      <c r="AF31" s="214"/>
      <c r="AG31" s="214" t="s">
        <v>130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4">
        <v>13</v>
      </c>
      <c r="B32" s="245" t="s">
        <v>168</v>
      </c>
      <c r="C32" s="257" t="s">
        <v>169</v>
      </c>
      <c r="D32" s="246" t="s">
        <v>146</v>
      </c>
      <c r="E32" s="247">
        <v>1</v>
      </c>
      <c r="F32" s="248"/>
      <c r="G32" s="249">
        <f>ROUND(E32*F32,2)</f>
        <v>0</v>
      </c>
      <c r="H32" s="248"/>
      <c r="I32" s="249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9"/>
      <c r="S32" s="249" t="s">
        <v>117</v>
      </c>
      <c r="T32" s="250" t="s">
        <v>118</v>
      </c>
      <c r="U32" s="225">
        <v>0.14000000000000001</v>
      </c>
      <c r="V32" s="225">
        <f>ROUND(E32*U32,2)</f>
        <v>0.14000000000000001</v>
      </c>
      <c r="W32" s="225"/>
      <c r="X32" s="225" t="s">
        <v>119</v>
      </c>
      <c r="Y32" s="225" t="s">
        <v>120</v>
      </c>
      <c r="Z32" s="214"/>
      <c r="AA32" s="214"/>
      <c r="AB32" s="214"/>
      <c r="AC32" s="214"/>
      <c r="AD32" s="214"/>
      <c r="AE32" s="214"/>
      <c r="AF32" s="214"/>
      <c r="AG32" s="214" t="s">
        <v>121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44">
        <v>14</v>
      </c>
      <c r="B33" s="245" t="s">
        <v>170</v>
      </c>
      <c r="C33" s="257" t="s">
        <v>171</v>
      </c>
      <c r="D33" s="246" t="s">
        <v>126</v>
      </c>
      <c r="E33" s="247">
        <v>22</v>
      </c>
      <c r="F33" s="248"/>
      <c r="G33" s="249">
        <f>ROUND(E33*F33,2)</f>
        <v>0</v>
      </c>
      <c r="H33" s="248"/>
      <c r="I33" s="249">
        <f>ROUND(E33*H33,2)</f>
        <v>0</v>
      </c>
      <c r="J33" s="248"/>
      <c r="K33" s="249">
        <f>ROUND(E33*J33,2)</f>
        <v>0</v>
      </c>
      <c r="L33" s="249">
        <v>21</v>
      </c>
      <c r="M33" s="249">
        <f>G33*(1+L33/100)</f>
        <v>0</v>
      </c>
      <c r="N33" s="247">
        <v>2.0000000000000002E-5</v>
      </c>
      <c r="O33" s="247">
        <f>ROUND(E33*N33,2)</f>
        <v>0</v>
      </c>
      <c r="P33" s="247">
        <v>0</v>
      </c>
      <c r="Q33" s="247">
        <f>ROUND(E33*P33,2)</f>
        <v>0</v>
      </c>
      <c r="R33" s="249" t="s">
        <v>172</v>
      </c>
      <c r="S33" s="249" t="s">
        <v>128</v>
      </c>
      <c r="T33" s="250" t="s">
        <v>128</v>
      </c>
      <c r="U33" s="225">
        <v>0</v>
      </c>
      <c r="V33" s="225">
        <f>ROUND(E33*U33,2)</f>
        <v>0</v>
      </c>
      <c r="W33" s="225"/>
      <c r="X33" s="225" t="s">
        <v>173</v>
      </c>
      <c r="Y33" s="225" t="s">
        <v>120</v>
      </c>
      <c r="Z33" s="214"/>
      <c r="AA33" s="214"/>
      <c r="AB33" s="214"/>
      <c r="AC33" s="214"/>
      <c r="AD33" s="214"/>
      <c r="AE33" s="214"/>
      <c r="AF33" s="214"/>
      <c r="AG33" s="214" t="s">
        <v>174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44">
        <v>15</v>
      </c>
      <c r="B34" s="245" t="s">
        <v>175</v>
      </c>
      <c r="C34" s="257" t="s">
        <v>176</v>
      </c>
      <c r="D34" s="246" t="s">
        <v>126</v>
      </c>
      <c r="E34" s="247">
        <v>94</v>
      </c>
      <c r="F34" s="248"/>
      <c r="G34" s="249">
        <f>ROUND(E34*F34,2)</f>
        <v>0</v>
      </c>
      <c r="H34" s="248"/>
      <c r="I34" s="249">
        <f>ROUND(E34*H34,2)</f>
        <v>0</v>
      </c>
      <c r="J34" s="248"/>
      <c r="K34" s="249">
        <f>ROUND(E34*J34,2)</f>
        <v>0</v>
      </c>
      <c r="L34" s="249">
        <v>21</v>
      </c>
      <c r="M34" s="249">
        <f>G34*(1+L34/100)</f>
        <v>0</v>
      </c>
      <c r="N34" s="247">
        <v>3.0000000000000001E-5</v>
      </c>
      <c r="O34" s="247">
        <f>ROUND(E34*N34,2)</f>
        <v>0</v>
      </c>
      <c r="P34" s="247">
        <v>0</v>
      </c>
      <c r="Q34" s="247">
        <f>ROUND(E34*P34,2)</f>
        <v>0</v>
      </c>
      <c r="R34" s="249" t="s">
        <v>172</v>
      </c>
      <c r="S34" s="249" t="s">
        <v>128</v>
      </c>
      <c r="T34" s="250" t="s">
        <v>128</v>
      </c>
      <c r="U34" s="225">
        <v>0</v>
      </c>
      <c r="V34" s="225">
        <f>ROUND(E34*U34,2)</f>
        <v>0</v>
      </c>
      <c r="W34" s="225"/>
      <c r="X34" s="225" t="s">
        <v>173</v>
      </c>
      <c r="Y34" s="225" t="s">
        <v>120</v>
      </c>
      <c r="Z34" s="214"/>
      <c r="AA34" s="214"/>
      <c r="AB34" s="214"/>
      <c r="AC34" s="214"/>
      <c r="AD34" s="214"/>
      <c r="AE34" s="214"/>
      <c r="AF34" s="214"/>
      <c r="AG34" s="214" t="s">
        <v>174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44">
        <v>16</v>
      </c>
      <c r="B35" s="245" t="s">
        <v>177</v>
      </c>
      <c r="C35" s="257" t="s">
        <v>178</v>
      </c>
      <c r="D35" s="246" t="s">
        <v>126</v>
      </c>
      <c r="E35" s="247">
        <v>33</v>
      </c>
      <c r="F35" s="248"/>
      <c r="G35" s="249">
        <f>ROUND(E35*F35,2)</f>
        <v>0</v>
      </c>
      <c r="H35" s="248"/>
      <c r="I35" s="249">
        <f>ROUND(E35*H35,2)</f>
        <v>0</v>
      </c>
      <c r="J35" s="248"/>
      <c r="K35" s="249">
        <f>ROUND(E35*J35,2)</f>
        <v>0</v>
      </c>
      <c r="L35" s="249">
        <v>21</v>
      </c>
      <c r="M35" s="249">
        <f>G35*(1+L35/100)</f>
        <v>0</v>
      </c>
      <c r="N35" s="247">
        <v>5.0000000000000002E-5</v>
      </c>
      <c r="O35" s="247">
        <f>ROUND(E35*N35,2)</f>
        <v>0</v>
      </c>
      <c r="P35" s="247">
        <v>0</v>
      </c>
      <c r="Q35" s="247">
        <f>ROUND(E35*P35,2)</f>
        <v>0</v>
      </c>
      <c r="R35" s="249" t="s">
        <v>172</v>
      </c>
      <c r="S35" s="249" t="s">
        <v>128</v>
      </c>
      <c r="T35" s="250" t="s">
        <v>128</v>
      </c>
      <c r="U35" s="225">
        <v>0</v>
      </c>
      <c r="V35" s="225">
        <f>ROUND(E35*U35,2)</f>
        <v>0</v>
      </c>
      <c r="W35" s="225"/>
      <c r="X35" s="225" t="s">
        <v>173</v>
      </c>
      <c r="Y35" s="225" t="s">
        <v>120</v>
      </c>
      <c r="Z35" s="214"/>
      <c r="AA35" s="214"/>
      <c r="AB35" s="214"/>
      <c r="AC35" s="214"/>
      <c r="AD35" s="214"/>
      <c r="AE35" s="214"/>
      <c r="AF35" s="214"/>
      <c r="AG35" s="214" t="s">
        <v>174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4">
        <v>17</v>
      </c>
      <c r="B36" s="245" t="s">
        <v>179</v>
      </c>
      <c r="C36" s="257" t="s">
        <v>180</v>
      </c>
      <c r="D36" s="246" t="s">
        <v>146</v>
      </c>
      <c r="E36" s="247">
        <v>600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9" t="s">
        <v>172</v>
      </c>
      <c r="S36" s="249" t="s">
        <v>128</v>
      </c>
      <c r="T36" s="250" t="s">
        <v>128</v>
      </c>
      <c r="U36" s="225">
        <v>0</v>
      </c>
      <c r="V36" s="225">
        <f>ROUND(E36*U36,2)</f>
        <v>0</v>
      </c>
      <c r="W36" s="225"/>
      <c r="X36" s="225" t="s">
        <v>173</v>
      </c>
      <c r="Y36" s="225" t="s">
        <v>120</v>
      </c>
      <c r="Z36" s="214"/>
      <c r="AA36" s="214"/>
      <c r="AB36" s="214"/>
      <c r="AC36" s="214"/>
      <c r="AD36" s="214"/>
      <c r="AE36" s="214"/>
      <c r="AF36" s="214"/>
      <c r="AG36" s="214" t="s">
        <v>174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7">
        <v>18</v>
      </c>
      <c r="B37" s="238" t="s">
        <v>181</v>
      </c>
      <c r="C37" s="258" t="s">
        <v>182</v>
      </c>
      <c r="D37" s="239" t="s">
        <v>146</v>
      </c>
      <c r="E37" s="240">
        <v>1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0">
        <v>0</v>
      </c>
      <c r="O37" s="240">
        <f>ROUND(E37*N37,2)</f>
        <v>0</v>
      </c>
      <c r="P37" s="240">
        <v>0</v>
      </c>
      <c r="Q37" s="240">
        <f>ROUND(E37*P37,2)</f>
        <v>0</v>
      </c>
      <c r="R37" s="242" t="s">
        <v>172</v>
      </c>
      <c r="S37" s="242" t="s">
        <v>128</v>
      </c>
      <c r="T37" s="243" t="s">
        <v>128</v>
      </c>
      <c r="U37" s="225">
        <v>0</v>
      </c>
      <c r="V37" s="225">
        <f>ROUND(E37*U37,2)</f>
        <v>0</v>
      </c>
      <c r="W37" s="225"/>
      <c r="X37" s="225" t="s">
        <v>173</v>
      </c>
      <c r="Y37" s="225" t="s">
        <v>120</v>
      </c>
      <c r="Z37" s="214"/>
      <c r="AA37" s="214"/>
      <c r="AB37" s="214"/>
      <c r="AC37" s="214"/>
      <c r="AD37" s="214"/>
      <c r="AE37" s="214"/>
      <c r="AF37" s="214"/>
      <c r="AG37" s="214" t="s">
        <v>174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>
        <v>19</v>
      </c>
      <c r="B38" s="222" t="s">
        <v>183</v>
      </c>
      <c r="C38" s="261" t="s">
        <v>184</v>
      </c>
      <c r="D38" s="223" t="s">
        <v>0</v>
      </c>
      <c r="E38" s="252"/>
      <c r="F38" s="226"/>
      <c r="G38" s="225">
        <f>ROUND(E38*F38,2)</f>
        <v>0</v>
      </c>
      <c r="H38" s="226"/>
      <c r="I38" s="225">
        <f>ROUND(E38*H38,2)</f>
        <v>0</v>
      </c>
      <c r="J38" s="226"/>
      <c r="K38" s="225">
        <f>ROUND(E38*J38,2)</f>
        <v>0</v>
      </c>
      <c r="L38" s="225">
        <v>21</v>
      </c>
      <c r="M38" s="225">
        <f>G38*(1+L38/100)</f>
        <v>0</v>
      </c>
      <c r="N38" s="224">
        <v>0</v>
      </c>
      <c r="O38" s="224">
        <f>ROUND(E38*N38,2)</f>
        <v>0</v>
      </c>
      <c r="P38" s="224">
        <v>0</v>
      </c>
      <c r="Q38" s="224">
        <f>ROUND(E38*P38,2)</f>
        <v>0</v>
      </c>
      <c r="R38" s="225" t="s">
        <v>185</v>
      </c>
      <c r="S38" s="225" t="s">
        <v>128</v>
      </c>
      <c r="T38" s="225" t="s">
        <v>128</v>
      </c>
      <c r="U38" s="225">
        <v>0</v>
      </c>
      <c r="V38" s="225">
        <f>ROUND(E38*U38,2)</f>
        <v>0</v>
      </c>
      <c r="W38" s="225"/>
      <c r="X38" s="225" t="s">
        <v>186</v>
      </c>
      <c r="Y38" s="225" t="s">
        <v>120</v>
      </c>
      <c r="Z38" s="214"/>
      <c r="AA38" s="214"/>
      <c r="AB38" s="214"/>
      <c r="AC38" s="214"/>
      <c r="AD38" s="214"/>
      <c r="AE38" s="214"/>
      <c r="AF38" s="214"/>
      <c r="AG38" s="214" t="s">
        <v>187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62" t="s">
        <v>188</v>
      </c>
      <c r="D39" s="253"/>
      <c r="E39" s="253"/>
      <c r="F39" s="253"/>
      <c r="G39" s="253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4"/>
      <c r="AA39" s="214"/>
      <c r="AB39" s="214"/>
      <c r="AC39" s="214"/>
      <c r="AD39" s="214"/>
      <c r="AE39" s="214"/>
      <c r="AF39" s="214"/>
      <c r="AG39" s="214" t="s">
        <v>148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x14ac:dyDescent="0.2">
      <c r="A40" s="230" t="s">
        <v>112</v>
      </c>
      <c r="B40" s="231" t="s">
        <v>74</v>
      </c>
      <c r="C40" s="256" t="s">
        <v>75</v>
      </c>
      <c r="D40" s="232"/>
      <c r="E40" s="233"/>
      <c r="F40" s="234"/>
      <c r="G40" s="234">
        <f>SUMIF(AG41:AG63,"&lt;&gt;NOR",G41:G63)</f>
        <v>0</v>
      </c>
      <c r="H40" s="234"/>
      <c r="I40" s="234">
        <f>SUM(I41:I63)</f>
        <v>0</v>
      </c>
      <c r="J40" s="234"/>
      <c r="K40" s="234">
        <f>SUM(K41:K63)</f>
        <v>0</v>
      </c>
      <c r="L40" s="234"/>
      <c r="M40" s="234">
        <f>SUM(M41:M63)</f>
        <v>0</v>
      </c>
      <c r="N40" s="233"/>
      <c r="O40" s="233">
        <f>SUM(O41:O63)</f>
        <v>0.13</v>
      </c>
      <c r="P40" s="233"/>
      <c r="Q40" s="233">
        <f>SUM(Q41:Q63)</f>
        <v>0</v>
      </c>
      <c r="R40" s="234"/>
      <c r="S40" s="234"/>
      <c r="T40" s="235"/>
      <c r="U40" s="229"/>
      <c r="V40" s="229">
        <f>SUM(V41:V63)</f>
        <v>61.56</v>
      </c>
      <c r="W40" s="229"/>
      <c r="X40" s="229"/>
      <c r="Y40" s="229"/>
      <c r="AG40" t="s">
        <v>113</v>
      </c>
    </row>
    <row r="41" spans="1:60" outlineLevel="1" x14ac:dyDescent="0.2">
      <c r="A41" s="244">
        <v>20</v>
      </c>
      <c r="B41" s="245" t="s">
        <v>189</v>
      </c>
      <c r="C41" s="257" t="s">
        <v>190</v>
      </c>
      <c r="D41" s="246" t="s">
        <v>146</v>
      </c>
      <c r="E41" s="247">
        <v>10</v>
      </c>
      <c r="F41" s="248"/>
      <c r="G41" s="249">
        <f>ROUND(E41*F41,2)</f>
        <v>0</v>
      </c>
      <c r="H41" s="248"/>
      <c r="I41" s="249">
        <f>ROUND(E41*H41,2)</f>
        <v>0</v>
      </c>
      <c r="J41" s="248"/>
      <c r="K41" s="249">
        <f>ROUND(E41*J41,2)</f>
        <v>0</v>
      </c>
      <c r="L41" s="249">
        <v>21</v>
      </c>
      <c r="M41" s="249">
        <f>G41*(1+L41/100)</f>
        <v>0</v>
      </c>
      <c r="N41" s="247">
        <v>6.0000000000000002E-5</v>
      </c>
      <c r="O41" s="247">
        <f>ROUND(E41*N41,2)</f>
        <v>0</v>
      </c>
      <c r="P41" s="247">
        <v>0</v>
      </c>
      <c r="Q41" s="247">
        <f>ROUND(E41*P41,2)</f>
        <v>0</v>
      </c>
      <c r="R41" s="249" t="s">
        <v>127</v>
      </c>
      <c r="S41" s="249" t="s">
        <v>128</v>
      </c>
      <c r="T41" s="250" t="s">
        <v>128</v>
      </c>
      <c r="U41" s="225">
        <v>0.28000000000000003</v>
      </c>
      <c r="V41" s="225">
        <f>ROUND(E41*U41,2)</f>
        <v>2.8</v>
      </c>
      <c r="W41" s="225"/>
      <c r="X41" s="225" t="s">
        <v>119</v>
      </c>
      <c r="Y41" s="225" t="s">
        <v>120</v>
      </c>
      <c r="Z41" s="214"/>
      <c r="AA41" s="214"/>
      <c r="AB41" s="214"/>
      <c r="AC41" s="214"/>
      <c r="AD41" s="214"/>
      <c r="AE41" s="214"/>
      <c r="AF41" s="214"/>
      <c r="AG41" s="214" t="s">
        <v>121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44">
        <v>21</v>
      </c>
      <c r="B42" s="245" t="s">
        <v>191</v>
      </c>
      <c r="C42" s="257" t="s">
        <v>192</v>
      </c>
      <c r="D42" s="246" t="s">
        <v>146</v>
      </c>
      <c r="E42" s="247">
        <v>4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7">
        <v>6.9999999999999994E-5</v>
      </c>
      <c r="O42" s="247">
        <f>ROUND(E42*N42,2)</f>
        <v>0</v>
      </c>
      <c r="P42" s="247">
        <v>0</v>
      </c>
      <c r="Q42" s="247">
        <f>ROUND(E42*P42,2)</f>
        <v>0</v>
      </c>
      <c r="R42" s="249" t="s">
        <v>127</v>
      </c>
      <c r="S42" s="249" t="s">
        <v>128</v>
      </c>
      <c r="T42" s="250" t="s">
        <v>128</v>
      </c>
      <c r="U42" s="225">
        <v>0.3</v>
      </c>
      <c r="V42" s="225">
        <f>ROUND(E42*U42,2)</f>
        <v>1.2</v>
      </c>
      <c r="W42" s="225"/>
      <c r="X42" s="225" t="s">
        <v>119</v>
      </c>
      <c r="Y42" s="225" t="s">
        <v>120</v>
      </c>
      <c r="Z42" s="214"/>
      <c r="AA42" s="214"/>
      <c r="AB42" s="214"/>
      <c r="AC42" s="214"/>
      <c r="AD42" s="214"/>
      <c r="AE42" s="214"/>
      <c r="AF42" s="214"/>
      <c r="AG42" s="214" t="s">
        <v>121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37">
        <v>22</v>
      </c>
      <c r="B43" s="238" t="s">
        <v>193</v>
      </c>
      <c r="C43" s="258" t="s">
        <v>194</v>
      </c>
      <c r="D43" s="239" t="s">
        <v>126</v>
      </c>
      <c r="E43" s="240">
        <v>22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0">
        <v>7.6000000000000004E-4</v>
      </c>
      <c r="O43" s="240">
        <f>ROUND(E43*N43,2)</f>
        <v>0.02</v>
      </c>
      <c r="P43" s="240">
        <v>0</v>
      </c>
      <c r="Q43" s="240">
        <f>ROUND(E43*P43,2)</f>
        <v>0</v>
      </c>
      <c r="R43" s="242" t="s">
        <v>127</v>
      </c>
      <c r="S43" s="242" t="s">
        <v>128</v>
      </c>
      <c r="T43" s="243" t="s">
        <v>128</v>
      </c>
      <c r="U43" s="225">
        <v>0.29737999999999998</v>
      </c>
      <c r="V43" s="225">
        <f>ROUND(E43*U43,2)</f>
        <v>6.54</v>
      </c>
      <c r="W43" s="225"/>
      <c r="X43" s="225" t="s">
        <v>119</v>
      </c>
      <c r="Y43" s="225" t="s">
        <v>120</v>
      </c>
      <c r="Z43" s="214"/>
      <c r="AA43" s="214"/>
      <c r="AB43" s="214"/>
      <c r="AC43" s="214"/>
      <c r="AD43" s="214"/>
      <c r="AE43" s="214"/>
      <c r="AF43" s="214"/>
      <c r="AG43" s="214" t="s">
        <v>121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60" t="s">
        <v>195</v>
      </c>
      <c r="D44" s="251"/>
      <c r="E44" s="251"/>
      <c r="F44" s="251"/>
      <c r="G44" s="251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4"/>
      <c r="AA44" s="214"/>
      <c r="AB44" s="214"/>
      <c r="AC44" s="214"/>
      <c r="AD44" s="214"/>
      <c r="AE44" s="214"/>
      <c r="AF44" s="214"/>
      <c r="AG44" s="214" t="s">
        <v>148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63" t="s">
        <v>196</v>
      </c>
      <c r="D45" s="254"/>
      <c r="E45" s="254"/>
      <c r="F45" s="254"/>
      <c r="G45" s="254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4"/>
      <c r="AA45" s="214"/>
      <c r="AB45" s="214"/>
      <c r="AC45" s="214"/>
      <c r="AD45" s="214"/>
      <c r="AE45" s="214"/>
      <c r="AF45" s="214"/>
      <c r="AG45" s="214" t="s">
        <v>197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37">
        <v>23</v>
      </c>
      <c r="B46" s="238" t="s">
        <v>198</v>
      </c>
      <c r="C46" s="258" t="s">
        <v>199</v>
      </c>
      <c r="D46" s="239" t="s">
        <v>126</v>
      </c>
      <c r="E46" s="240">
        <v>94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0">
        <v>8.8000000000000003E-4</v>
      </c>
      <c r="O46" s="240">
        <f>ROUND(E46*N46,2)</f>
        <v>0.08</v>
      </c>
      <c r="P46" s="240">
        <v>0</v>
      </c>
      <c r="Q46" s="240">
        <f>ROUND(E46*P46,2)</f>
        <v>0</v>
      </c>
      <c r="R46" s="242" t="s">
        <v>127</v>
      </c>
      <c r="S46" s="242" t="s">
        <v>128</v>
      </c>
      <c r="T46" s="243" t="s">
        <v>128</v>
      </c>
      <c r="U46" s="225">
        <v>0.30737999999999999</v>
      </c>
      <c r="V46" s="225">
        <f>ROUND(E46*U46,2)</f>
        <v>28.89</v>
      </c>
      <c r="W46" s="225"/>
      <c r="X46" s="225" t="s">
        <v>119</v>
      </c>
      <c r="Y46" s="225" t="s">
        <v>120</v>
      </c>
      <c r="Z46" s="214"/>
      <c r="AA46" s="214"/>
      <c r="AB46" s="214"/>
      <c r="AC46" s="214"/>
      <c r="AD46" s="214"/>
      <c r="AE46" s="214"/>
      <c r="AF46" s="214"/>
      <c r="AG46" s="214" t="s">
        <v>121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60" t="s">
        <v>195</v>
      </c>
      <c r="D47" s="251"/>
      <c r="E47" s="251"/>
      <c r="F47" s="251"/>
      <c r="G47" s="251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148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2" x14ac:dyDescent="0.2">
      <c r="A48" s="221"/>
      <c r="B48" s="222"/>
      <c r="C48" s="263" t="s">
        <v>196</v>
      </c>
      <c r="D48" s="254"/>
      <c r="E48" s="254"/>
      <c r="F48" s="254"/>
      <c r="G48" s="254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4"/>
      <c r="AA48" s="214"/>
      <c r="AB48" s="214"/>
      <c r="AC48" s="214"/>
      <c r="AD48" s="214"/>
      <c r="AE48" s="214"/>
      <c r="AF48" s="214"/>
      <c r="AG48" s="214" t="s">
        <v>197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37">
        <v>24</v>
      </c>
      <c r="B49" s="238" t="s">
        <v>200</v>
      </c>
      <c r="C49" s="258" t="s">
        <v>201</v>
      </c>
      <c r="D49" s="239" t="s">
        <v>126</v>
      </c>
      <c r="E49" s="240">
        <v>33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0">
        <v>1.01E-3</v>
      </c>
      <c r="O49" s="240">
        <f>ROUND(E49*N49,2)</f>
        <v>0.03</v>
      </c>
      <c r="P49" s="240">
        <v>0</v>
      </c>
      <c r="Q49" s="240">
        <f>ROUND(E49*P49,2)</f>
        <v>0</v>
      </c>
      <c r="R49" s="242" t="s">
        <v>127</v>
      </c>
      <c r="S49" s="242" t="s">
        <v>128</v>
      </c>
      <c r="T49" s="243" t="s">
        <v>128</v>
      </c>
      <c r="U49" s="225">
        <v>0.31738</v>
      </c>
      <c r="V49" s="225">
        <f>ROUND(E49*U49,2)</f>
        <v>10.47</v>
      </c>
      <c r="W49" s="225"/>
      <c r="X49" s="225" t="s">
        <v>119</v>
      </c>
      <c r="Y49" s="225" t="s">
        <v>120</v>
      </c>
      <c r="Z49" s="214"/>
      <c r="AA49" s="214"/>
      <c r="AB49" s="214"/>
      <c r="AC49" s="214"/>
      <c r="AD49" s="214"/>
      <c r="AE49" s="214"/>
      <c r="AF49" s="214"/>
      <c r="AG49" s="214" t="s">
        <v>121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60" t="s">
        <v>195</v>
      </c>
      <c r="D50" s="251"/>
      <c r="E50" s="251"/>
      <c r="F50" s="251"/>
      <c r="G50" s="251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4"/>
      <c r="AA50" s="214"/>
      <c r="AB50" s="214"/>
      <c r="AC50" s="214"/>
      <c r="AD50" s="214"/>
      <c r="AE50" s="214"/>
      <c r="AF50" s="214"/>
      <c r="AG50" s="214" t="s">
        <v>148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2" x14ac:dyDescent="0.2">
      <c r="A51" s="221"/>
      <c r="B51" s="222"/>
      <c r="C51" s="263" t="s">
        <v>196</v>
      </c>
      <c r="D51" s="254"/>
      <c r="E51" s="254"/>
      <c r="F51" s="254"/>
      <c r="G51" s="254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4"/>
      <c r="AA51" s="214"/>
      <c r="AB51" s="214"/>
      <c r="AC51" s="214"/>
      <c r="AD51" s="214"/>
      <c r="AE51" s="214"/>
      <c r="AF51" s="214"/>
      <c r="AG51" s="214" t="s">
        <v>197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7">
        <v>25</v>
      </c>
      <c r="B52" s="238" t="s">
        <v>202</v>
      </c>
      <c r="C52" s="258" t="s">
        <v>203</v>
      </c>
      <c r="D52" s="239" t="s">
        <v>146</v>
      </c>
      <c r="E52" s="240">
        <v>16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0">
        <v>0</v>
      </c>
      <c r="O52" s="240">
        <f>ROUND(E52*N52,2)</f>
        <v>0</v>
      </c>
      <c r="P52" s="240">
        <v>0</v>
      </c>
      <c r="Q52" s="240">
        <f>ROUND(E52*P52,2)</f>
        <v>0</v>
      </c>
      <c r="R52" s="242" t="s">
        <v>127</v>
      </c>
      <c r="S52" s="242" t="s">
        <v>128</v>
      </c>
      <c r="T52" s="243" t="s">
        <v>128</v>
      </c>
      <c r="U52" s="225">
        <v>0.215</v>
      </c>
      <c r="V52" s="225">
        <f>ROUND(E52*U52,2)</f>
        <v>3.44</v>
      </c>
      <c r="W52" s="225"/>
      <c r="X52" s="225" t="s">
        <v>119</v>
      </c>
      <c r="Y52" s="225" t="s">
        <v>120</v>
      </c>
      <c r="Z52" s="214"/>
      <c r="AA52" s="214"/>
      <c r="AB52" s="214"/>
      <c r="AC52" s="214"/>
      <c r="AD52" s="214"/>
      <c r="AE52" s="214"/>
      <c r="AF52" s="214"/>
      <c r="AG52" s="214" t="s">
        <v>121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59" t="s">
        <v>204</v>
      </c>
      <c r="D53" s="227"/>
      <c r="E53" s="228">
        <v>16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130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7">
        <v>26</v>
      </c>
      <c r="B54" s="238" t="s">
        <v>205</v>
      </c>
      <c r="C54" s="258" t="s">
        <v>206</v>
      </c>
      <c r="D54" s="239" t="s">
        <v>146</v>
      </c>
      <c r="E54" s="240">
        <v>10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0">
        <v>0</v>
      </c>
      <c r="O54" s="240">
        <f>ROUND(E54*N54,2)</f>
        <v>0</v>
      </c>
      <c r="P54" s="240">
        <v>0</v>
      </c>
      <c r="Q54" s="240">
        <f>ROUND(E54*P54,2)</f>
        <v>0</v>
      </c>
      <c r="R54" s="242" t="s">
        <v>127</v>
      </c>
      <c r="S54" s="242" t="s">
        <v>128</v>
      </c>
      <c r="T54" s="243" t="s">
        <v>128</v>
      </c>
      <c r="U54" s="225">
        <v>0.22</v>
      </c>
      <c r="V54" s="225">
        <f>ROUND(E54*U54,2)</f>
        <v>2.2000000000000002</v>
      </c>
      <c r="W54" s="225"/>
      <c r="X54" s="225" t="s">
        <v>119</v>
      </c>
      <c r="Y54" s="225" t="s">
        <v>120</v>
      </c>
      <c r="Z54" s="214"/>
      <c r="AA54" s="214"/>
      <c r="AB54" s="214"/>
      <c r="AC54" s="214"/>
      <c r="AD54" s="214"/>
      <c r="AE54" s="214"/>
      <c r="AF54" s="214"/>
      <c r="AG54" s="214" t="s">
        <v>121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59" t="s">
        <v>207</v>
      </c>
      <c r="D55" s="227"/>
      <c r="E55" s="228">
        <v>10</v>
      </c>
      <c r="F55" s="225"/>
      <c r="G55" s="225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4"/>
      <c r="AA55" s="214"/>
      <c r="AB55" s="214"/>
      <c r="AC55" s="214"/>
      <c r="AD55" s="214"/>
      <c r="AE55" s="214"/>
      <c r="AF55" s="214"/>
      <c r="AG55" s="214" t="s">
        <v>130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44">
        <v>27</v>
      </c>
      <c r="B56" s="245" t="s">
        <v>208</v>
      </c>
      <c r="C56" s="257" t="s">
        <v>209</v>
      </c>
      <c r="D56" s="246" t="s">
        <v>146</v>
      </c>
      <c r="E56" s="247">
        <v>4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9" t="s">
        <v>127</v>
      </c>
      <c r="S56" s="249" t="s">
        <v>128</v>
      </c>
      <c r="T56" s="250" t="s">
        <v>128</v>
      </c>
      <c r="U56" s="225">
        <v>0.222</v>
      </c>
      <c r="V56" s="225">
        <f>ROUND(E56*U56,2)</f>
        <v>0.89</v>
      </c>
      <c r="W56" s="225"/>
      <c r="X56" s="225" t="s">
        <v>119</v>
      </c>
      <c r="Y56" s="225" t="s">
        <v>120</v>
      </c>
      <c r="Z56" s="214"/>
      <c r="AA56" s="214"/>
      <c r="AB56" s="214"/>
      <c r="AC56" s="214"/>
      <c r="AD56" s="214"/>
      <c r="AE56" s="214"/>
      <c r="AF56" s="214"/>
      <c r="AG56" s="214" t="s">
        <v>121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7">
        <v>28</v>
      </c>
      <c r="B57" s="238" t="s">
        <v>210</v>
      </c>
      <c r="C57" s="258" t="s">
        <v>211</v>
      </c>
      <c r="D57" s="239" t="s">
        <v>126</v>
      </c>
      <c r="E57" s="240">
        <v>149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0">
        <v>0</v>
      </c>
      <c r="O57" s="240">
        <f>ROUND(E57*N57,2)</f>
        <v>0</v>
      </c>
      <c r="P57" s="240">
        <v>0</v>
      </c>
      <c r="Q57" s="240">
        <f>ROUND(E57*P57,2)</f>
        <v>0</v>
      </c>
      <c r="R57" s="242" t="s">
        <v>127</v>
      </c>
      <c r="S57" s="242" t="s">
        <v>128</v>
      </c>
      <c r="T57" s="243" t="s">
        <v>128</v>
      </c>
      <c r="U57" s="225">
        <v>2.1499999999999998E-2</v>
      </c>
      <c r="V57" s="225">
        <f>ROUND(E57*U57,2)</f>
        <v>3.2</v>
      </c>
      <c r="W57" s="225"/>
      <c r="X57" s="225" t="s">
        <v>119</v>
      </c>
      <c r="Y57" s="225" t="s">
        <v>120</v>
      </c>
      <c r="Z57" s="214"/>
      <c r="AA57" s="214"/>
      <c r="AB57" s="214"/>
      <c r="AC57" s="214"/>
      <c r="AD57" s="214"/>
      <c r="AE57" s="214"/>
      <c r="AF57" s="214"/>
      <c r="AG57" s="214" t="s">
        <v>121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21"/>
      <c r="B58" s="222"/>
      <c r="C58" s="264" t="s">
        <v>212</v>
      </c>
      <c r="D58" s="255"/>
      <c r="E58" s="255"/>
      <c r="F58" s="255"/>
      <c r="G58" s="25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4"/>
      <c r="AA58" s="214"/>
      <c r="AB58" s="214"/>
      <c r="AC58" s="214"/>
      <c r="AD58" s="214"/>
      <c r="AE58" s="214"/>
      <c r="AF58" s="214"/>
      <c r="AG58" s="214" t="s">
        <v>197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">
      <c r="A59" s="221"/>
      <c r="B59" s="222"/>
      <c r="C59" s="259" t="s">
        <v>167</v>
      </c>
      <c r="D59" s="227"/>
      <c r="E59" s="228">
        <v>149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4"/>
      <c r="AA59" s="214"/>
      <c r="AB59" s="214"/>
      <c r="AC59" s="214"/>
      <c r="AD59" s="214"/>
      <c r="AE59" s="214"/>
      <c r="AF59" s="214"/>
      <c r="AG59" s="214" t="s">
        <v>130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44">
        <v>29</v>
      </c>
      <c r="B60" s="245" t="s">
        <v>213</v>
      </c>
      <c r="C60" s="257" t="s">
        <v>214</v>
      </c>
      <c r="D60" s="246" t="s">
        <v>146</v>
      </c>
      <c r="E60" s="247">
        <v>4</v>
      </c>
      <c r="F60" s="248"/>
      <c r="G60" s="249">
        <f>ROUND(E60*F60,2)</f>
        <v>0</v>
      </c>
      <c r="H60" s="248"/>
      <c r="I60" s="249">
        <f>ROUND(E60*H60,2)</f>
        <v>0</v>
      </c>
      <c r="J60" s="248"/>
      <c r="K60" s="249">
        <f>ROUND(E60*J60,2)</f>
        <v>0</v>
      </c>
      <c r="L60" s="249">
        <v>21</v>
      </c>
      <c r="M60" s="249">
        <f>G60*(1+L60/100)</f>
        <v>0</v>
      </c>
      <c r="N60" s="247">
        <v>7.1000000000000002E-4</v>
      </c>
      <c r="O60" s="247">
        <f>ROUND(E60*N60,2)</f>
        <v>0</v>
      </c>
      <c r="P60" s="247">
        <v>0</v>
      </c>
      <c r="Q60" s="247">
        <f>ROUND(E60*P60,2)</f>
        <v>0</v>
      </c>
      <c r="R60" s="249" t="s">
        <v>127</v>
      </c>
      <c r="S60" s="249" t="s">
        <v>128</v>
      </c>
      <c r="T60" s="250" t="s">
        <v>128</v>
      </c>
      <c r="U60" s="225">
        <v>0.36099999999999999</v>
      </c>
      <c r="V60" s="225">
        <f>ROUND(E60*U60,2)</f>
        <v>1.44</v>
      </c>
      <c r="W60" s="225"/>
      <c r="X60" s="225" t="s">
        <v>119</v>
      </c>
      <c r="Y60" s="225" t="s">
        <v>120</v>
      </c>
      <c r="Z60" s="214"/>
      <c r="AA60" s="214"/>
      <c r="AB60" s="214"/>
      <c r="AC60" s="214"/>
      <c r="AD60" s="214"/>
      <c r="AE60" s="214"/>
      <c r="AF60" s="214"/>
      <c r="AG60" s="214" t="s">
        <v>121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44">
        <v>30</v>
      </c>
      <c r="B61" s="245" t="s">
        <v>215</v>
      </c>
      <c r="C61" s="257" t="s">
        <v>216</v>
      </c>
      <c r="D61" s="246" t="s">
        <v>146</v>
      </c>
      <c r="E61" s="247">
        <v>10</v>
      </c>
      <c r="F61" s="248"/>
      <c r="G61" s="249">
        <f>ROUND(E61*F61,2)</f>
        <v>0</v>
      </c>
      <c r="H61" s="248"/>
      <c r="I61" s="249">
        <f>ROUND(E61*H61,2)</f>
        <v>0</v>
      </c>
      <c r="J61" s="248"/>
      <c r="K61" s="249">
        <f>ROUND(E61*J61,2)</f>
        <v>0</v>
      </c>
      <c r="L61" s="249">
        <v>21</v>
      </c>
      <c r="M61" s="249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9" t="s">
        <v>172</v>
      </c>
      <c r="S61" s="249" t="s">
        <v>128</v>
      </c>
      <c r="T61" s="250" t="s">
        <v>128</v>
      </c>
      <c r="U61" s="225">
        <v>0</v>
      </c>
      <c r="V61" s="225">
        <f>ROUND(E61*U61,2)</f>
        <v>0</v>
      </c>
      <c r="W61" s="225"/>
      <c r="X61" s="225" t="s">
        <v>173</v>
      </c>
      <c r="Y61" s="225" t="s">
        <v>120</v>
      </c>
      <c r="Z61" s="214"/>
      <c r="AA61" s="214"/>
      <c r="AB61" s="214"/>
      <c r="AC61" s="214"/>
      <c r="AD61" s="214"/>
      <c r="AE61" s="214"/>
      <c r="AF61" s="214"/>
      <c r="AG61" s="214" t="s">
        <v>174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44">
        <v>31</v>
      </c>
      <c r="B62" s="245" t="s">
        <v>217</v>
      </c>
      <c r="C62" s="257" t="s">
        <v>218</v>
      </c>
      <c r="D62" s="246" t="s">
        <v>146</v>
      </c>
      <c r="E62" s="247">
        <v>4</v>
      </c>
      <c r="F62" s="248"/>
      <c r="G62" s="249">
        <f>ROUND(E62*F62,2)</f>
        <v>0</v>
      </c>
      <c r="H62" s="248"/>
      <c r="I62" s="249">
        <f>ROUND(E62*H62,2)</f>
        <v>0</v>
      </c>
      <c r="J62" s="248"/>
      <c r="K62" s="249">
        <f>ROUND(E62*J62,2)</f>
        <v>0</v>
      </c>
      <c r="L62" s="249">
        <v>21</v>
      </c>
      <c r="M62" s="249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9" t="s">
        <v>172</v>
      </c>
      <c r="S62" s="249" t="s">
        <v>128</v>
      </c>
      <c r="T62" s="250" t="s">
        <v>128</v>
      </c>
      <c r="U62" s="225">
        <v>0</v>
      </c>
      <c r="V62" s="225">
        <f>ROUND(E62*U62,2)</f>
        <v>0</v>
      </c>
      <c r="W62" s="225"/>
      <c r="X62" s="225" t="s">
        <v>173</v>
      </c>
      <c r="Y62" s="225" t="s">
        <v>120</v>
      </c>
      <c r="Z62" s="214"/>
      <c r="AA62" s="214"/>
      <c r="AB62" s="214"/>
      <c r="AC62" s="214"/>
      <c r="AD62" s="214"/>
      <c r="AE62" s="214"/>
      <c r="AF62" s="214"/>
      <c r="AG62" s="214" t="s">
        <v>174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44">
        <v>32</v>
      </c>
      <c r="B63" s="245" t="s">
        <v>219</v>
      </c>
      <c r="C63" s="257" t="s">
        <v>220</v>
      </c>
      <c r="D63" s="246" t="s">
        <v>136</v>
      </c>
      <c r="E63" s="247">
        <v>0.13649</v>
      </c>
      <c r="F63" s="248"/>
      <c r="G63" s="249">
        <f>ROUND(E63*F63,2)</f>
        <v>0</v>
      </c>
      <c r="H63" s="248"/>
      <c r="I63" s="249">
        <f>ROUND(E63*H63,2)</f>
        <v>0</v>
      </c>
      <c r="J63" s="248"/>
      <c r="K63" s="249">
        <f>ROUND(E63*J63,2)</f>
        <v>0</v>
      </c>
      <c r="L63" s="249">
        <v>21</v>
      </c>
      <c r="M63" s="249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9" t="s">
        <v>127</v>
      </c>
      <c r="S63" s="249" t="s">
        <v>128</v>
      </c>
      <c r="T63" s="250" t="s">
        <v>128</v>
      </c>
      <c r="U63" s="225">
        <v>3.5630000000000002</v>
      </c>
      <c r="V63" s="225">
        <f>ROUND(E63*U63,2)</f>
        <v>0.49</v>
      </c>
      <c r="W63" s="225"/>
      <c r="X63" s="225" t="s">
        <v>186</v>
      </c>
      <c r="Y63" s="225" t="s">
        <v>120</v>
      </c>
      <c r="Z63" s="214"/>
      <c r="AA63" s="214"/>
      <c r="AB63" s="214"/>
      <c r="AC63" s="214"/>
      <c r="AD63" s="214"/>
      <c r="AE63" s="214"/>
      <c r="AF63" s="214"/>
      <c r="AG63" s="214" t="s">
        <v>187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x14ac:dyDescent="0.2">
      <c r="A64" s="230" t="s">
        <v>112</v>
      </c>
      <c r="B64" s="231" t="s">
        <v>76</v>
      </c>
      <c r="C64" s="256" t="s">
        <v>77</v>
      </c>
      <c r="D64" s="232"/>
      <c r="E64" s="233"/>
      <c r="F64" s="234"/>
      <c r="G64" s="234">
        <f>SUMIF(AG65:AG71,"&lt;&gt;NOR",G65:G71)</f>
        <v>0</v>
      </c>
      <c r="H64" s="234"/>
      <c r="I64" s="234">
        <f>SUM(I65:I71)</f>
        <v>0</v>
      </c>
      <c r="J64" s="234"/>
      <c r="K64" s="234">
        <f>SUM(K65:K71)</f>
        <v>0</v>
      </c>
      <c r="L64" s="234"/>
      <c r="M64" s="234">
        <f>SUM(M65:M71)</f>
        <v>0</v>
      </c>
      <c r="N64" s="233"/>
      <c r="O64" s="233">
        <f>SUM(O65:O71)</f>
        <v>0</v>
      </c>
      <c r="P64" s="233"/>
      <c r="Q64" s="233">
        <f>SUM(Q65:Q71)</f>
        <v>0</v>
      </c>
      <c r="R64" s="234"/>
      <c r="S64" s="234"/>
      <c r="T64" s="235"/>
      <c r="U64" s="229"/>
      <c r="V64" s="229">
        <f>SUM(V65:V71)</f>
        <v>6.31</v>
      </c>
      <c r="W64" s="229"/>
      <c r="X64" s="229"/>
      <c r="Y64" s="229"/>
      <c r="AG64" t="s">
        <v>113</v>
      </c>
    </row>
    <row r="65" spans="1:60" ht="22.5" outlineLevel="1" x14ac:dyDescent="0.2">
      <c r="A65" s="244">
        <v>33</v>
      </c>
      <c r="B65" s="245" t="s">
        <v>221</v>
      </c>
      <c r="C65" s="257" t="s">
        <v>222</v>
      </c>
      <c r="D65" s="246" t="s">
        <v>146</v>
      </c>
      <c r="E65" s="247">
        <v>8</v>
      </c>
      <c r="F65" s="248"/>
      <c r="G65" s="249">
        <f>ROUND(E65*F65,2)</f>
        <v>0</v>
      </c>
      <c r="H65" s="248"/>
      <c r="I65" s="249">
        <f>ROUND(E65*H65,2)</f>
        <v>0</v>
      </c>
      <c r="J65" s="248"/>
      <c r="K65" s="249">
        <f>ROUND(E65*J65,2)</f>
        <v>0</v>
      </c>
      <c r="L65" s="249">
        <v>21</v>
      </c>
      <c r="M65" s="249">
        <f>G65*(1+L65/100)</f>
        <v>0</v>
      </c>
      <c r="N65" s="247">
        <v>4.4999999999999999E-4</v>
      </c>
      <c r="O65" s="247">
        <f>ROUND(E65*N65,2)</f>
        <v>0</v>
      </c>
      <c r="P65" s="247">
        <v>0</v>
      </c>
      <c r="Q65" s="247">
        <f>ROUND(E65*P65,2)</f>
        <v>0</v>
      </c>
      <c r="R65" s="249" t="s">
        <v>127</v>
      </c>
      <c r="S65" s="249" t="s">
        <v>128</v>
      </c>
      <c r="T65" s="250" t="s">
        <v>128</v>
      </c>
      <c r="U65" s="225">
        <v>0.16400000000000001</v>
      </c>
      <c r="V65" s="225">
        <f>ROUND(E65*U65,2)</f>
        <v>1.31</v>
      </c>
      <c r="W65" s="225"/>
      <c r="X65" s="225" t="s">
        <v>119</v>
      </c>
      <c r="Y65" s="225" t="s">
        <v>120</v>
      </c>
      <c r="Z65" s="214"/>
      <c r="AA65" s="214"/>
      <c r="AB65" s="214"/>
      <c r="AC65" s="214"/>
      <c r="AD65" s="214"/>
      <c r="AE65" s="214"/>
      <c r="AF65" s="214"/>
      <c r="AG65" s="214" t="s">
        <v>121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37">
        <v>34</v>
      </c>
      <c r="B66" s="238" t="s">
        <v>223</v>
      </c>
      <c r="C66" s="258" t="s">
        <v>224</v>
      </c>
      <c r="D66" s="239" t="s">
        <v>146</v>
      </c>
      <c r="E66" s="240">
        <v>16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21</v>
      </c>
      <c r="M66" s="242">
        <f>G66*(1+L66/100)</f>
        <v>0</v>
      </c>
      <c r="N66" s="240">
        <v>1.4999999999999999E-4</v>
      </c>
      <c r="O66" s="240">
        <f>ROUND(E66*N66,2)</f>
        <v>0</v>
      </c>
      <c r="P66" s="240">
        <v>0</v>
      </c>
      <c r="Q66" s="240">
        <f>ROUND(E66*P66,2)</f>
        <v>0</v>
      </c>
      <c r="R66" s="242" t="s">
        <v>127</v>
      </c>
      <c r="S66" s="242" t="s">
        <v>128</v>
      </c>
      <c r="T66" s="243" t="s">
        <v>128</v>
      </c>
      <c r="U66" s="225">
        <v>6.5000000000000002E-2</v>
      </c>
      <c r="V66" s="225">
        <f>ROUND(E66*U66,2)</f>
        <v>1.04</v>
      </c>
      <c r="W66" s="225"/>
      <c r="X66" s="225" t="s">
        <v>119</v>
      </c>
      <c r="Y66" s="225" t="s">
        <v>120</v>
      </c>
      <c r="Z66" s="214"/>
      <c r="AA66" s="214"/>
      <c r="AB66" s="214"/>
      <c r="AC66" s="214"/>
      <c r="AD66" s="214"/>
      <c r="AE66" s="214"/>
      <c r="AF66" s="214"/>
      <c r="AG66" s="214" t="s">
        <v>121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">
      <c r="A67" s="221"/>
      <c r="B67" s="222"/>
      <c r="C67" s="259" t="s">
        <v>225</v>
      </c>
      <c r="D67" s="227"/>
      <c r="E67" s="228">
        <v>16</v>
      </c>
      <c r="F67" s="225"/>
      <c r="G67" s="225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4"/>
      <c r="AA67" s="214"/>
      <c r="AB67" s="214"/>
      <c r="AC67" s="214"/>
      <c r="AD67" s="214"/>
      <c r="AE67" s="214"/>
      <c r="AF67" s="214"/>
      <c r="AG67" s="214" t="s">
        <v>130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44">
        <v>35</v>
      </c>
      <c r="B68" s="245" t="s">
        <v>226</v>
      </c>
      <c r="C68" s="257" t="s">
        <v>227</v>
      </c>
      <c r="D68" s="246" t="s">
        <v>146</v>
      </c>
      <c r="E68" s="247">
        <v>10</v>
      </c>
      <c r="F68" s="248"/>
      <c r="G68" s="249">
        <f>ROUND(E68*F68,2)</f>
        <v>0</v>
      </c>
      <c r="H68" s="248"/>
      <c r="I68" s="249">
        <f>ROUND(E68*H68,2)</f>
        <v>0</v>
      </c>
      <c r="J68" s="248"/>
      <c r="K68" s="249">
        <f>ROUND(E68*J68,2)</f>
        <v>0</v>
      </c>
      <c r="L68" s="249">
        <v>21</v>
      </c>
      <c r="M68" s="249">
        <f>G68*(1+L68/100)</f>
        <v>0</v>
      </c>
      <c r="N68" s="247">
        <v>2.5999999999999998E-4</v>
      </c>
      <c r="O68" s="247">
        <f>ROUND(E68*N68,2)</f>
        <v>0</v>
      </c>
      <c r="P68" s="247">
        <v>0</v>
      </c>
      <c r="Q68" s="247">
        <f>ROUND(E68*P68,2)</f>
        <v>0</v>
      </c>
      <c r="R68" s="249" t="s">
        <v>127</v>
      </c>
      <c r="S68" s="249" t="s">
        <v>128</v>
      </c>
      <c r="T68" s="250" t="s">
        <v>128</v>
      </c>
      <c r="U68" s="225">
        <v>0.27800000000000002</v>
      </c>
      <c r="V68" s="225">
        <f>ROUND(E68*U68,2)</f>
        <v>2.78</v>
      </c>
      <c r="W68" s="225"/>
      <c r="X68" s="225" t="s">
        <v>119</v>
      </c>
      <c r="Y68" s="225" t="s">
        <v>120</v>
      </c>
      <c r="Z68" s="214"/>
      <c r="AA68" s="214"/>
      <c r="AB68" s="214"/>
      <c r="AC68" s="214"/>
      <c r="AD68" s="214"/>
      <c r="AE68" s="214"/>
      <c r="AF68" s="214"/>
      <c r="AG68" s="214" t="s">
        <v>121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44">
        <v>36</v>
      </c>
      <c r="B69" s="245" t="s">
        <v>228</v>
      </c>
      <c r="C69" s="257" t="s">
        <v>229</v>
      </c>
      <c r="D69" s="246" t="s">
        <v>146</v>
      </c>
      <c r="E69" s="247">
        <v>8</v>
      </c>
      <c r="F69" s="248"/>
      <c r="G69" s="249">
        <f>ROUND(E69*F69,2)</f>
        <v>0</v>
      </c>
      <c r="H69" s="248"/>
      <c r="I69" s="249">
        <f>ROUND(E69*H69,2)</f>
        <v>0</v>
      </c>
      <c r="J69" s="248"/>
      <c r="K69" s="249">
        <f>ROUND(E69*J69,2)</f>
        <v>0</v>
      </c>
      <c r="L69" s="249">
        <v>21</v>
      </c>
      <c r="M69" s="249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9"/>
      <c r="S69" s="249" t="s">
        <v>117</v>
      </c>
      <c r="T69" s="250" t="s">
        <v>128</v>
      </c>
      <c r="U69" s="225">
        <v>0.14399999999999999</v>
      </c>
      <c r="V69" s="225">
        <f>ROUND(E69*U69,2)</f>
        <v>1.1499999999999999</v>
      </c>
      <c r="W69" s="225"/>
      <c r="X69" s="225" t="s">
        <v>119</v>
      </c>
      <c r="Y69" s="225" t="s">
        <v>120</v>
      </c>
      <c r="Z69" s="214"/>
      <c r="AA69" s="214"/>
      <c r="AB69" s="214"/>
      <c r="AC69" s="214"/>
      <c r="AD69" s="214"/>
      <c r="AE69" s="214"/>
      <c r="AF69" s="214"/>
      <c r="AG69" s="214" t="s">
        <v>121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44">
        <v>37</v>
      </c>
      <c r="B70" s="245" t="s">
        <v>230</v>
      </c>
      <c r="C70" s="257" t="s">
        <v>231</v>
      </c>
      <c r="D70" s="246" t="s">
        <v>146</v>
      </c>
      <c r="E70" s="247">
        <v>8</v>
      </c>
      <c r="F70" s="248"/>
      <c r="G70" s="249">
        <f>ROUND(E70*F70,2)</f>
        <v>0</v>
      </c>
      <c r="H70" s="248"/>
      <c r="I70" s="249">
        <f>ROUND(E70*H70,2)</f>
        <v>0</v>
      </c>
      <c r="J70" s="248"/>
      <c r="K70" s="249">
        <f>ROUND(E70*J70,2)</f>
        <v>0</v>
      </c>
      <c r="L70" s="249">
        <v>21</v>
      </c>
      <c r="M70" s="249">
        <f>G70*(1+L70/100)</f>
        <v>0</v>
      </c>
      <c r="N70" s="247">
        <v>1.3999999999999999E-4</v>
      </c>
      <c r="O70" s="247">
        <f>ROUND(E70*N70,2)</f>
        <v>0</v>
      </c>
      <c r="P70" s="247">
        <v>0</v>
      </c>
      <c r="Q70" s="247">
        <f>ROUND(E70*P70,2)</f>
        <v>0</v>
      </c>
      <c r="R70" s="249" t="s">
        <v>172</v>
      </c>
      <c r="S70" s="249" t="s">
        <v>128</v>
      </c>
      <c r="T70" s="250" t="s">
        <v>128</v>
      </c>
      <c r="U70" s="225">
        <v>0</v>
      </c>
      <c r="V70" s="225">
        <f>ROUND(E70*U70,2)</f>
        <v>0</v>
      </c>
      <c r="W70" s="225"/>
      <c r="X70" s="225" t="s">
        <v>173</v>
      </c>
      <c r="Y70" s="225" t="s">
        <v>120</v>
      </c>
      <c r="Z70" s="214"/>
      <c r="AA70" s="214"/>
      <c r="AB70" s="214"/>
      <c r="AC70" s="214"/>
      <c r="AD70" s="214"/>
      <c r="AE70" s="214"/>
      <c r="AF70" s="214"/>
      <c r="AG70" s="214" t="s">
        <v>174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44">
        <v>38</v>
      </c>
      <c r="B71" s="245" t="s">
        <v>232</v>
      </c>
      <c r="C71" s="257" t="s">
        <v>233</v>
      </c>
      <c r="D71" s="246" t="s">
        <v>136</v>
      </c>
      <c r="E71" s="247">
        <v>9.7199999999999995E-3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21</v>
      </c>
      <c r="M71" s="249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9" t="s">
        <v>127</v>
      </c>
      <c r="S71" s="249" t="s">
        <v>128</v>
      </c>
      <c r="T71" s="250" t="s">
        <v>128</v>
      </c>
      <c r="U71" s="225">
        <v>2.5750000000000002</v>
      </c>
      <c r="V71" s="225">
        <f>ROUND(E71*U71,2)</f>
        <v>0.03</v>
      </c>
      <c r="W71" s="225"/>
      <c r="X71" s="225" t="s">
        <v>186</v>
      </c>
      <c r="Y71" s="225" t="s">
        <v>120</v>
      </c>
      <c r="Z71" s="214"/>
      <c r="AA71" s="214"/>
      <c r="AB71" s="214"/>
      <c r="AC71" s="214"/>
      <c r="AD71" s="214"/>
      <c r="AE71" s="214"/>
      <c r="AF71" s="214"/>
      <c r="AG71" s="214" t="s">
        <v>187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30" t="s">
        <v>112</v>
      </c>
      <c r="B72" s="231" t="s">
        <v>78</v>
      </c>
      <c r="C72" s="256" t="s">
        <v>79</v>
      </c>
      <c r="D72" s="232"/>
      <c r="E72" s="233"/>
      <c r="F72" s="234"/>
      <c r="G72" s="234">
        <f>SUMIF(AG73:AG92,"&lt;&gt;NOR",G73:G92)</f>
        <v>0</v>
      </c>
      <c r="H72" s="234"/>
      <c r="I72" s="234">
        <f>SUM(I73:I92)</f>
        <v>0</v>
      </c>
      <c r="J72" s="234"/>
      <c r="K72" s="234">
        <f>SUM(K73:K92)</f>
        <v>0</v>
      </c>
      <c r="L72" s="234"/>
      <c r="M72" s="234">
        <f>SUM(M73:M92)</f>
        <v>0</v>
      </c>
      <c r="N72" s="233"/>
      <c r="O72" s="233">
        <f>SUM(O73:O92)</f>
        <v>0.32</v>
      </c>
      <c r="P72" s="233"/>
      <c r="Q72" s="233">
        <f>SUM(Q73:Q92)</f>
        <v>0</v>
      </c>
      <c r="R72" s="234"/>
      <c r="S72" s="234"/>
      <c r="T72" s="235"/>
      <c r="U72" s="229"/>
      <c r="V72" s="229">
        <f>SUM(V73:V92)</f>
        <v>12.62</v>
      </c>
      <c r="W72" s="229"/>
      <c r="X72" s="229"/>
      <c r="Y72" s="229"/>
      <c r="AG72" t="s">
        <v>113</v>
      </c>
    </row>
    <row r="73" spans="1:60" outlineLevel="1" x14ac:dyDescent="0.2">
      <c r="A73" s="237">
        <v>39</v>
      </c>
      <c r="B73" s="238" t="s">
        <v>234</v>
      </c>
      <c r="C73" s="258" t="s">
        <v>235</v>
      </c>
      <c r="D73" s="239" t="s">
        <v>146</v>
      </c>
      <c r="E73" s="240">
        <v>2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0">
        <v>0</v>
      </c>
      <c r="O73" s="240">
        <f>ROUND(E73*N73,2)</f>
        <v>0</v>
      </c>
      <c r="P73" s="240">
        <v>0</v>
      </c>
      <c r="Q73" s="240">
        <f>ROUND(E73*P73,2)</f>
        <v>0</v>
      </c>
      <c r="R73" s="242" t="s">
        <v>127</v>
      </c>
      <c r="S73" s="242" t="s">
        <v>128</v>
      </c>
      <c r="T73" s="243" t="s">
        <v>128</v>
      </c>
      <c r="U73" s="225">
        <v>0.33500000000000002</v>
      </c>
      <c r="V73" s="225">
        <f>ROUND(E73*U73,2)</f>
        <v>0.67</v>
      </c>
      <c r="W73" s="225"/>
      <c r="X73" s="225" t="s">
        <v>119</v>
      </c>
      <c r="Y73" s="225" t="s">
        <v>120</v>
      </c>
      <c r="Z73" s="214"/>
      <c r="AA73" s="214"/>
      <c r="AB73" s="214"/>
      <c r="AC73" s="214"/>
      <c r="AD73" s="214"/>
      <c r="AE73" s="214"/>
      <c r="AF73" s="214"/>
      <c r="AG73" s="214" t="s">
        <v>121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2" x14ac:dyDescent="0.2">
      <c r="A74" s="221"/>
      <c r="B74" s="222"/>
      <c r="C74" s="259" t="s">
        <v>236</v>
      </c>
      <c r="D74" s="227"/>
      <c r="E74" s="228">
        <v>2</v>
      </c>
      <c r="F74" s="225"/>
      <c r="G74" s="22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4"/>
      <c r="AA74" s="214"/>
      <c r="AB74" s="214"/>
      <c r="AC74" s="214"/>
      <c r="AD74" s="214"/>
      <c r="AE74" s="214"/>
      <c r="AF74" s="214"/>
      <c r="AG74" s="214" t="s">
        <v>130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7">
        <v>40</v>
      </c>
      <c r="B75" s="238" t="s">
        <v>237</v>
      </c>
      <c r="C75" s="258" t="s">
        <v>238</v>
      </c>
      <c r="D75" s="239" t="s">
        <v>146</v>
      </c>
      <c r="E75" s="240">
        <v>5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0">
        <v>0</v>
      </c>
      <c r="O75" s="240">
        <f>ROUND(E75*N75,2)</f>
        <v>0</v>
      </c>
      <c r="P75" s="240">
        <v>0</v>
      </c>
      <c r="Q75" s="240">
        <f>ROUND(E75*P75,2)</f>
        <v>0</v>
      </c>
      <c r="R75" s="242" t="s">
        <v>127</v>
      </c>
      <c r="S75" s="242" t="s">
        <v>128</v>
      </c>
      <c r="T75" s="243" t="s">
        <v>128</v>
      </c>
      <c r="U75" s="225">
        <v>0.61699999999999999</v>
      </c>
      <c r="V75" s="225">
        <f>ROUND(E75*U75,2)</f>
        <v>3.09</v>
      </c>
      <c r="W75" s="225"/>
      <c r="X75" s="225" t="s">
        <v>119</v>
      </c>
      <c r="Y75" s="225" t="s">
        <v>120</v>
      </c>
      <c r="Z75" s="214"/>
      <c r="AA75" s="214"/>
      <c r="AB75" s="214"/>
      <c r="AC75" s="214"/>
      <c r="AD75" s="214"/>
      <c r="AE75" s="214"/>
      <c r="AF75" s="214"/>
      <c r="AG75" s="214" t="s">
        <v>121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2" x14ac:dyDescent="0.2">
      <c r="A76" s="221"/>
      <c r="B76" s="222"/>
      <c r="C76" s="259" t="s">
        <v>239</v>
      </c>
      <c r="D76" s="227"/>
      <c r="E76" s="228">
        <v>5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4"/>
      <c r="AA76" s="214"/>
      <c r="AB76" s="214"/>
      <c r="AC76" s="214"/>
      <c r="AD76" s="214"/>
      <c r="AE76" s="214"/>
      <c r="AF76" s="214"/>
      <c r="AG76" s="214" t="s">
        <v>130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44">
        <v>41</v>
      </c>
      <c r="B77" s="245" t="s">
        <v>240</v>
      </c>
      <c r="C77" s="257" t="s">
        <v>241</v>
      </c>
      <c r="D77" s="246" t="s">
        <v>146</v>
      </c>
      <c r="E77" s="247">
        <v>1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21</v>
      </c>
      <c r="M77" s="249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9" t="s">
        <v>127</v>
      </c>
      <c r="S77" s="249" t="s">
        <v>128</v>
      </c>
      <c r="T77" s="250" t="s">
        <v>128</v>
      </c>
      <c r="U77" s="225">
        <v>0.92900000000000005</v>
      </c>
      <c r="V77" s="225">
        <f>ROUND(E77*U77,2)</f>
        <v>0.93</v>
      </c>
      <c r="W77" s="225"/>
      <c r="X77" s="225" t="s">
        <v>119</v>
      </c>
      <c r="Y77" s="225" t="s">
        <v>120</v>
      </c>
      <c r="Z77" s="214"/>
      <c r="AA77" s="214"/>
      <c r="AB77" s="214"/>
      <c r="AC77" s="214"/>
      <c r="AD77" s="214"/>
      <c r="AE77" s="214"/>
      <c r="AF77" s="214"/>
      <c r="AG77" s="214" t="s">
        <v>121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37">
        <v>42</v>
      </c>
      <c r="B78" s="238" t="s">
        <v>242</v>
      </c>
      <c r="C78" s="258" t="s">
        <v>243</v>
      </c>
      <c r="D78" s="239" t="s">
        <v>146</v>
      </c>
      <c r="E78" s="240">
        <v>8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21</v>
      </c>
      <c r="M78" s="242">
        <f>G78*(1+L78/100)</f>
        <v>0</v>
      </c>
      <c r="N78" s="240">
        <v>0</v>
      </c>
      <c r="O78" s="240">
        <f>ROUND(E78*N78,2)</f>
        <v>0</v>
      </c>
      <c r="P78" s="240">
        <v>0</v>
      </c>
      <c r="Q78" s="240">
        <f>ROUND(E78*P78,2)</f>
        <v>0</v>
      </c>
      <c r="R78" s="242" t="s">
        <v>127</v>
      </c>
      <c r="S78" s="242" t="s">
        <v>128</v>
      </c>
      <c r="T78" s="243" t="s">
        <v>128</v>
      </c>
      <c r="U78" s="225">
        <v>0.86799999999999999</v>
      </c>
      <c r="V78" s="225">
        <f>ROUND(E78*U78,2)</f>
        <v>6.94</v>
      </c>
      <c r="W78" s="225"/>
      <c r="X78" s="225" t="s">
        <v>119</v>
      </c>
      <c r="Y78" s="225" t="s">
        <v>120</v>
      </c>
      <c r="Z78" s="214"/>
      <c r="AA78" s="214"/>
      <c r="AB78" s="214"/>
      <c r="AC78" s="214"/>
      <c r="AD78" s="214"/>
      <c r="AE78" s="214"/>
      <c r="AF78" s="214"/>
      <c r="AG78" s="214" t="s">
        <v>121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">
      <c r="A79" s="221"/>
      <c r="B79" s="222"/>
      <c r="C79" s="259" t="s">
        <v>244</v>
      </c>
      <c r="D79" s="227"/>
      <c r="E79" s="228">
        <v>8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4"/>
      <c r="AA79" s="214"/>
      <c r="AB79" s="214"/>
      <c r="AC79" s="214"/>
      <c r="AD79" s="214"/>
      <c r="AE79" s="214"/>
      <c r="AF79" s="214"/>
      <c r="AG79" s="214" t="s">
        <v>130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33.75" outlineLevel="1" x14ac:dyDescent="0.2">
      <c r="A80" s="237">
        <v>43</v>
      </c>
      <c r="B80" s="238" t="s">
        <v>245</v>
      </c>
      <c r="C80" s="258" t="s">
        <v>246</v>
      </c>
      <c r="D80" s="239" t="s">
        <v>146</v>
      </c>
      <c r="E80" s="240">
        <v>1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0">
        <v>8.6400000000000001E-3</v>
      </c>
      <c r="O80" s="240">
        <f>ROUND(E80*N80,2)</f>
        <v>0.01</v>
      </c>
      <c r="P80" s="240">
        <v>0</v>
      </c>
      <c r="Q80" s="240">
        <f>ROUND(E80*P80,2)</f>
        <v>0</v>
      </c>
      <c r="R80" s="242" t="s">
        <v>172</v>
      </c>
      <c r="S80" s="242" t="s">
        <v>128</v>
      </c>
      <c r="T80" s="243" t="s">
        <v>128</v>
      </c>
      <c r="U80" s="225">
        <v>0</v>
      </c>
      <c r="V80" s="225">
        <f>ROUND(E80*U80,2)</f>
        <v>0</v>
      </c>
      <c r="W80" s="225"/>
      <c r="X80" s="225" t="s">
        <v>173</v>
      </c>
      <c r="Y80" s="225" t="s">
        <v>120</v>
      </c>
      <c r="Z80" s="214"/>
      <c r="AA80" s="214"/>
      <c r="AB80" s="214"/>
      <c r="AC80" s="214"/>
      <c r="AD80" s="214"/>
      <c r="AE80" s="214"/>
      <c r="AF80" s="214"/>
      <c r="AG80" s="214" t="s">
        <v>174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">
      <c r="A81" s="221"/>
      <c r="B81" s="222"/>
      <c r="C81" s="259" t="s">
        <v>247</v>
      </c>
      <c r="D81" s="227"/>
      <c r="E81" s="228">
        <v>1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4"/>
      <c r="AA81" s="214"/>
      <c r="AB81" s="214"/>
      <c r="AC81" s="214"/>
      <c r="AD81" s="214"/>
      <c r="AE81" s="214"/>
      <c r="AF81" s="214"/>
      <c r="AG81" s="214" t="s">
        <v>130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33.75" outlineLevel="1" x14ac:dyDescent="0.2">
      <c r="A82" s="237">
        <v>44</v>
      </c>
      <c r="B82" s="238" t="s">
        <v>248</v>
      </c>
      <c r="C82" s="258" t="s">
        <v>249</v>
      </c>
      <c r="D82" s="239" t="s">
        <v>146</v>
      </c>
      <c r="E82" s="240">
        <v>1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21</v>
      </c>
      <c r="M82" s="242">
        <f>G82*(1+L82/100)</f>
        <v>0</v>
      </c>
      <c r="N82" s="240">
        <v>3.456E-2</v>
      </c>
      <c r="O82" s="240">
        <f>ROUND(E82*N82,2)</f>
        <v>0.03</v>
      </c>
      <c r="P82" s="240">
        <v>0</v>
      </c>
      <c r="Q82" s="240">
        <f>ROUND(E82*P82,2)</f>
        <v>0</v>
      </c>
      <c r="R82" s="242" t="s">
        <v>172</v>
      </c>
      <c r="S82" s="242" t="s">
        <v>128</v>
      </c>
      <c r="T82" s="243" t="s">
        <v>128</v>
      </c>
      <c r="U82" s="225">
        <v>0</v>
      </c>
      <c r="V82" s="225">
        <f>ROUND(E82*U82,2)</f>
        <v>0</v>
      </c>
      <c r="W82" s="225"/>
      <c r="X82" s="225" t="s">
        <v>173</v>
      </c>
      <c r="Y82" s="225" t="s">
        <v>120</v>
      </c>
      <c r="Z82" s="214"/>
      <c r="AA82" s="214"/>
      <c r="AB82" s="214"/>
      <c r="AC82" s="214"/>
      <c r="AD82" s="214"/>
      <c r="AE82" s="214"/>
      <c r="AF82" s="214"/>
      <c r="AG82" s="214" t="s">
        <v>174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">
      <c r="A83" s="221"/>
      <c r="B83" s="222"/>
      <c r="C83" s="259" t="s">
        <v>247</v>
      </c>
      <c r="D83" s="227"/>
      <c r="E83" s="228">
        <v>1</v>
      </c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4"/>
      <c r="AA83" s="214"/>
      <c r="AB83" s="214"/>
      <c r="AC83" s="214"/>
      <c r="AD83" s="214"/>
      <c r="AE83" s="214"/>
      <c r="AF83" s="214"/>
      <c r="AG83" s="214" t="s">
        <v>130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33.75" outlineLevel="1" x14ac:dyDescent="0.2">
      <c r="A84" s="237">
        <v>45</v>
      </c>
      <c r="B84" s="238" t="s">
        <v>250</v>
      </c>
      <c r="C84" s="258" t="s">
        <v>251</v>
      </c>
      <c r="D84" s="239" t="s">
        <v>146</v>
      </c>
      <c r="E84" s="240">
        <v>2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21</v>
      </c>
      <c r="M84" s="242">
        <f>G84*(1+L84/100)</f>
        <v>0</v>
      </c>
      <c r="N84" s="240">
        <v>3.2669999999999998E-2</v>
      </c>
      <c r="O84" s="240">
        <f>ROUND(E84*N84,2)</f>
        <v>7.0000000000000007E-2</v>
      </c>
      <c r="P84" s="240">
        <v>0</v>
      </c>
      <c r="Q84" s="240">
        <f>ROUND(E84*P84,2)</f>
        <v>0</v>
      </c>
      <c r="R84" s="242" t="s">
        <v>172</v>
      </c>
      <c r="S84" s="242" t="s">
        <v>128</v>
      </c>
      <c r="T84" s="243" t="s">
        <v>128</v>
      </c>
      <c r="U84" s="225">
        <v>0</v>
      </c>
      <c r="V84" s="225">
        <f>ROUND(E84*U84,2)</f>
        <v>0</v>
      </c>
      <c r="W84" s="225"/>
      <c r="X84" s="225" t="s">
        <v>173</v>
      </c>
      <c r="Y84" s="225" t="s">
        <v>120</v>
      </c>
      <c r="Z84" s="214"/>
      <c r="AA84" s="214"/>
      <c r="AB84" s="214"/>
      <c r="AC84" s="214"/>
      <c r="AD84" s="214"/>
      <c r="AE84" s="214"/>
      <c r="AF84" s="214"/>
      <c r="AG84" s="214" t="s">
        <v>174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">
      <c r="A85" s="221"/>
      <c r="B85" s="222"/>
      <c r="C85" s="259" t="s">
        <v>247</v>
      </c>
      <c r="D85" s="227"/>
      <c r="E85" s="228">
        <v>1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4"/>
      <c r="AA85" s="214"/>
      <c r="AB85" s="214"/>
      <c r="AC85" s="214"/>
      <c r="AD85" s="214"/>
      <c r="AE85" s="214"/>
      <c r="AF85" s="214"/>
      <c r="AG85" s="214" t="s">
        <v>130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3" x14ac:dyDescent="0.2">
      <c r="A86" s="221"/>
      <c r="B86" s="222"/>
      <c r="C86" s="259" t="s">
        <v>252</v>
      </c>
      <c r="D86" s="227"/>
      <c r="E86" s="228">
        <v>1</v>
      </c>
      <c r="F86" s="225"/>
      <c r="G86" s="22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4"/>
      <c r="AA86" s="214"/>
      <c r="AB86" s="214"/>
      <c r="AC86" s="214"/>
      <c r="AD86" s="214"/>
      <c r="AE86" s="214"/>
      <c r="AF86" s="214"/>
      <c r="AG86" s="214" t="s">
        <v>130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33.75" outlineLevel="1" x14ac:dyDescent="0.2">
      <c r="A87" s="237">
        <v>46</v>
      </c>
      <c r="B87" s="238" t="s">
        <v>253</v>
      </c>
      <c r="C87" s="258" t="s">
        <v>254</v>
      </c>
      <c r="D87" s="239" t="s">
        <v>146</v>
      </c>
      <c r="E87" s="240">
        <v>3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21</v>
      </c>
      <c r="M87" s="242">
        <f>G87*(1+L87/100)</f>
        <v>0</v>
      </c>
      <c r="N87" s="240">
        <v>5.808E-2</v>
      </c>
      <c r="O87" s="240">
        <f>ROUND(E87*N87,2)</f>
        <v>0.17</v>
      </c>
      <c r="P87" s="240">
        <v>0</v>
      </c>
      <c r="Q87" s="240">
        <f>ROUND(E87*P87,2)</f>
        <v>0</v>
      </c>
      <c r="R87" s="242" t="s">
        <v>172</v>
      </c>
      <c r="S87" s="242" t="s">
        <v>128</v>
      </c>
      <c r="T87" s="243" t="s">
        <v>128</v>
      </c>
      <c r="U87" s="225">
        <v>0</v>
      </c>
      <c r="V87" s="225">
        <f>ROUND(E87*U87,2)</f>
        <v>0</v>
      </c>
      <c r="W87" s="225"/>
      <c r="X87" s="225" t="s">
        <v>173</v>
      </c>
      <c r="Y87" s="225" t="s">
        <v>120</v>
      </c>
      <c r="Z87" s="214"/>
      <c r="AA87" s="214"/>
      <c r="AB87" s="214"/>
      <c r="AC87" s="214"/>
      <c r="AD87" s="214"/>
      <c r="AE87" s="214"/>
      <c r="AF87" s="214"/>
      <c r="AG87" s="214" t="s">
        <v>174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2" x14ac:dyDescent="0.2">
      <c r="A88" s="221"/>
      <c r="B88" s="222"/>
      <c r="C88" s="259" t="s">
        <v>255</v>
      </c>
      <c r="D88" s="227"/>
      <c r="E88" s="228">
        <v>2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4"/>
      <c r="AA88" s="214"/>
      <c r="AB88" s="214"/>
      <c r="AC88" s="214"/>
      <c r="AD88" s="214"/>
      <c r="AE88" s="214"/>
      <c r="AF88" s="214"/>
      <c r="AG88" s="214" t="s">
        <v>130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3" x14ac:dyDescent="0.2">
      <c r="A89" s="221"/>
      <c r="B89" s="222"/>
      <c r="C89" s="259" t="s">
        <v>252</v>
      </c>
      <c r="D89" s="227"/>
      <c r="E89" s="228">
        <v>1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4"/>
      <c r="AA89" s="214"/>
      <c r="AB89" s="214"/>
      <c r="AC89" s="214"/>
      <c r="AD89" s="214"/>
      <c r="AE89" s="214"/>
      <c r="AF89" s="214"/>
      <c r="AG89" s="214" t="s">
        <v>130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33.75" outlineLevel="1" x14ac:dyDescent="0.2">
      <c r="A90" s="237">
        <v>47</v>
      </c>
      <c r="B90" s="238" t="s">
        <v>256</v>
      </c>
      <c r="C90" s="258" t="s">
        <v>257</v>
      </c>
      <c r="D90" s="239" t="s">
        <v>146</v>
      </c>
      <c r="E90" s="240">
        <v>1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21</v>
      </c>
      <c r="M90" s="242">
        <f>G90*(1+L90/100)</f>
        <v>0</v>
      </c>
      <c r="N90" s="240">
        <v>3.85E-2</v>
      </c>
      <c r="O90" s="240">
        <f>ROUND(E90*N90,2)</f>
        <v>0.04</v>
      </c>
      <c r="P90" s="240">
        <v>0</v>
      </c>
      <c r="Q90" s="240">
        <f>ROUND(E90*P90,2)</f>
        <v>0</v>
      </c>
      <c r="R90" s="242" t="s">
        <v>172</v>
      </c>
      <c r="S90" s="242" t="s">
        <v>128</v>
      </c>
      <c r="T90" s="243" t="s">
        <v>128</v>
      </c>
      <c r="U90" s="225">
        <v>0</v>
      </c>
      <c r="V90" s="225">
        <f>ROUND(E90*U90,2)</f>
        <v>0</v>
      </c>
      <c r="W90" s="225"/>
      <c r="X90" s="225" t="s">
        <v>173</v>
      </c>
      <c r="Y90" s="225" t="s">
        <v>120</v>
      </c>
      <c r="Z90" s="214"/>
      <c r="AA90" s="214"/>
      <c r="AB90" s="214"/>
      <c r="AC90" s="214"/>
      <c r="AD90" s="214"/>
      <c r="AE90" s="214"/>
      <c r="AF90" s="214"/>
      <c r="AG90" s="214" t="s">
        <v>174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">
      <c r="A91" s="221"/>
      <c r="B91" s="222"/>
      <c r="C91" s="259" t="s">
        <v>247</v>
      </c>
      <c r="D91" s="227"/>
      <c r="E91" s="228">
        <v>1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4"/>
      <c r="AA91" s="214"/>
      <c r="AB91" s="214"/>
      <c r="AC91" s="214"/>
      <c r="AD91" s="214"/>
      <c r="AE91" s="214"/>
      <c r="AF91" s="214"/>
      <c r="AG91" s="214" t="s">
        <v>130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44">
        <v>48</v>
      </c>
      <c r="B92" s="245" t="s">
        <v>258</v>
      </c>
      <c r="C92" s="257" t="s">
        <v>259</v>
      </c>
      <c r="D92" s="246" t="s">
        <v>136</v>
      </c>
      <c r="E92" s="247">
        <v>0.32128000000000001</v>
      </c>
      <c r="F92" s="248"/>
      <c r="G92" s="249">
        <f>ROUND(E92*F92,2)</f>
        <v>0</v>
      </c>
      <c r="H92" s="248"/>
      <c r="I92" s="249">
        <f>ROUND(E92*H92,2)</f>
        <v>0</v>
      </c>
      <c r="J92" s="248"/>
      <c r="K92" s="249">
        <f>ROUND(E92*J92,2)</f>
        <v>0</v>
      </c>
      <c r="L92" s="249">
        <v>21</v>
      </c>
      <c r="M92" s="249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9" t="s">
        <v>127</v>
      </c>
      <c r="S92" s="249" t="s">
        <v>128</v>
      </c>
      <c r="T92" s="250" t="s">
        <v>128</v>
      </c>
      <c r="U92" s="225">
        <v>3.0750000000000002</v>
      </c>
      <c r="V92" s="225">
        <f>ROUND(E92*U92,2)</f>
        <v>0.99</v>
      </c>
      <c r="W92" s="225"/>
      <c r="X92" s="225" t="s">
        <v>186</v>
      </c>
      <c r="Y92" s="225" t="s">
        <v>120</v>
      </c>
      <c r="Z92" s="214"/>
      <c r="AA92" s="214"/>
      <c r="AB92" s="214"/>
      <c r="AC92" s="214"/>
      <c r="AD92" s="214"/>
      <c r="AE92" s="214"/>
      <c r="AF92" s="214"/>
      <c r="AG92" s="214" t="s">
        <v>187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x14ac:dyDescent="0.2">
      <c r="A93" s="230" t="s">
        <v>112</v>
      </c>
      <c r="B93" s="231" t="s">
        <v>80</v>
      </c>
      <c r="C93" s="256" t="s">
        <v>81</v>
      </c>
      <c r="D93" s="232"/>
      <c r="E93" s="233"/>
      <c r="F93" s="234"/>
      <c r="G93" s="234">
        <f>SUMIF(AG94:AG96,"&lt;&gt;NOR",G94:G96)</f>
        <v>0</v>
      </c>
      <c r="H93" s="234"/>
      <c r="I93" s="234">
        <f>SUM(I94:I96)</f>
        <v>0</v>
      </c>
      <c r="J93" s="234"/>
      <c r="K93" s="234">
        <f>SUM(K94:K96)</f>
        <v>0</v>
      </c>
      <c r="L93" s="234"/>
      <c r="M93" s="234">
        <f>SUM(M94:M96)</f>
        <v>0</v>
      </c>
      <c r="N93" s="233"/>
      <c r="O93" s="233">
        <f>SUM(O94:O96)</f>
        <v>0</v>
      </c>
      <c r="P93" s="233"/>
      <c r="Q93" s="233">
        <f>SUM(Q94:Q96)</f>
        <v>0</v>
      </c>
      <c r="R93" s="234"/>
      <c r="S93" s="234"/>
      <c r="T93" s="235"/>
      <c r="U93" s="229"/>
      <c r="V93" s="229">
        <f>SUM(V94:V96)</f>
        <v>0.57999999999999996</v>
      </c>
      <c r="W93" s="229"/>
      <c r="X93" s="229"/>
      <c r="Y93" s="229"/>
      <c r="AG93" t="s">
        <v>113</v>
      </c>
    </row>
    <row r="94" spans="1:60" ht="22.5" outlineLevel="1" x14ac:dyDescent="0.2">
      <c r="A94" s="237">
        <v>49</v>
      </c>
      <c r="B94" s="238" t="s">
        <v>260</v>
      </c>
      <c r="C94" s="258" t="s">
        <v>261</v>
      </c>
      <c r="D94" s="239" t="s">
        <v>126</v>
      </c>
      <c r="E94" s="240">
        <v>5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21</v>
      </c>
      <c r="M94" s="242">
        <f>G94*(1+L94/100)</f>
        <v>0</v>
      </c>
      <c r="N94" s="240">
        <v>9.0000000000000006E-5</v>
      </c>
      <c r="O94" s="240">
        <f>ROUND(E94*N94,2)</f>
        <v>0</v>
      </c>
      <c r="P94" s="240">
        <v>0</v>
      </c>
      <c r="Q94" s="240">
        <f>ROUND(E94*P94,2)</f>
        <v>0</v>
      </c>
      <c r="R94" s="242" t="s">
        <v>262</v>
      </c>
      <c r="S94" s="242" t="s">
        <v>128</v>
      </c>
      <c r="T94" s="243" t="s">
        <v>128</v>
      </c>
      <c r="U94" s="225">
        <v>0.11600000000000001</v>
      </c>
      <c r="V94" s="225">
        <f>ROUND(E94*U94,2)</f>
        <v>0.57999999999999996</v>
      </c>
      <c r="W94" s="225"/>
      <c r="X94" s="225" t="s">
        <v>119</v>
      </c>
      <c r="Y94" s="225" t="s">
        <v>120</v>
      </c>
      <c r="Z94" s="214"/>
      <c r="AA94" s="214"/>
      <c r="AB94" s="214"/>
      <c r="AC94" s="214"/>
      <c r="AD94" s="214"/>
      <c r="AE94" s="214"/>
      <c r="AF94" s="214"/>
      <c r="AG94" s="214" t="s">
        <v>121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2" x14ac:dyDescent="0.2">
      <c r="A95" s="221"/>
      <c r="B95" s="222"/>
      <c r="C95" s="260" t="s">
        <v>263</v>
      </c>
      <c r="D95" s="251"/>
      <c r="E95" s="251"/>
      <c r="F95" s="251"/>
      <c r="G95" s="251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4"/>
      <c r="AA95" s="214"/>
      <c r="AB95" s="214"/>
      <c r="AC95" s="214"/>
      <c r="AD95" s="214"/>
      <c r="AE95" s="214"/>
      <c r="AF95" s="214"/>
      <c r="AG95" s="214" t="s">
        <v>148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59" t="s">
        <v>264</v>
      </c>
      <c r="D96" s="227"/>
      <c r="E96" s="228">
        <v>5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4"/>
      <c r="AA96" s="214"/>
      <c r="AB96" s="214"/>
      <c r="AC96" s="214"/>
      <c r="AD96" s="214"/>
      <c r="AE96" s="214"/>
      <c r="AF96" s="214"/>
      <c r="AG96" s="214" t="s">
        <v>130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33" x14ac:dyDescent="0.2">
      <c r="A97" s="3"/>
      <c r="B97" s="4"/>
      <c r="C97" s="265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v>15</v>
      </c>
      <c r="AF97">
        <v>21</v>
      </c>
      <c r="AG97" t="s">
        <v>98</v>
      </c>
    </row>
    <row r="98" spans="1:33" x14ac:dyDescent="0.2">
      <c r="A98" s="217"/>
      <c r="B98" s="218" t="s">
        <v>29</v>
      </c>
      <c r="C98" s="266"/>
      <c r="D98" s="219"/>
      <c r="E98" s="220"/>
      <c r="F98" s="220"/>
      <c r="G98" s="236">
        <f>G8+G11+G29+G40+G64+G72+G93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E98">
        <f>SUMIF(L7:L96,AE97,G7:G96)</f>
        <v>0</v>
      </c>
      <c r="AF98">
        <f>SUMIF(L7:L96,AF97,G7:G96)</f>
        <v>0</v>
      </c>
      <c r="AG98" t="s">
        <v>265</v>
      </c>
    </row>
    <row r="99" spans="1:33" x14ac:dyDescent="0.2">
      <c r="C99" s="267"/>
      <c r="D99" s="10"/>
      <c r="AG99" t="s">
        <v>266</v>
      </c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mESIy2df5R5Mx0sRH/dxAYj1D06EdAjS+QOfm1c9mhNEjndMPIGqLgt1tu+Bisz+C/mIhia9WyHBSxCh/fsyw==" saltValue="LQ/wm4jlYEEadAPL/sUn2Q==" spinCount="100000" sheet="1" formatRows="0"/>
  <mergeCells count="15">
    <mergeCell ref="C51:G51"/>
    <mergeCell ref="C58:G58"/>
    <mergeCell ref="C95:G95"/>
    <mergeCell ref="C39:G39"/>
    <mergeCell ref="C44:G44"/>
    <mergeCell ref="C45:G45"/>
    <mergeCell ref="C47:G47"/>
    <mergeCell ref="C48:G48"/>
    <mergeCell ref="C50:G50"/>
    <mergeCell ref="A1:G1"/>
    <mergeCell ref="C2:G2"/>
    <mergeCell ref="C3:G3"/>
    <mergeCell ref="C4:G4"/>
    <mergeCell ref="C23:G23"/>
    <mergeCell ref="C25:G2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D.1.4. Pol'!Názvy_tisku</vt:lpstr>
      <vt:lpstr>oadresa</vt:lpstr>
      <vt:lpstr>Stavba!Objednatel</vt:lpstr>
      <vt:lpstr>Stavba!Objekt</vt:lpstr>
      <vt:lpstr>'D.1.4 D.1.4.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2023-12-13T13:12:10Z</dcterms:modified>
</cp:coreProperties>
</file>